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7995" activeTab="1"/>
  </bookViews>
  <sheets>
    <sheet name="Dewhurst" sheetId="1" r:id="rId1"/>
    <sheet name="Overall" sheetId="2" r:id="rId2"/>
    <sheet name="SCHRS" sheetId="3" r:id="rId3"/>
  </sheets>
  <definedNames>
    <definedName name="_xlnm._FilterDatabase" localSheetId="1" hidden="1">'Overall'!$A$4:$R$51</definedName>
    <definedName name="_xlnm.Print_Area" localSheetId="1">'Overall'!$A$4:$R$22</definedName>
  </definedNames>
  <calcPr fullCalcOnLoad="1"/>
</workbook>
</file>

<file path=xl/comments2.xml><?xml version="1.0" encoding="utf-8"?>
<comments xmlns="http://schemas.openxmlformats.org/spreadsheetml/2006/main">
  <authors>
    <author>Richard Ledger</author>
  </authors>
  <commentList>
    <comment ref="A4" authorId="0">
      <text>
        <r>
          <rPr>
            <b/>
            <sz val="8"/>
            <rFont val="Tahoma"/>
            <family val="0"/>
          </rPr>
          <t>Richard Ledger:</t>
        </r>
        <r>
          <rPr>
            <sz val="8"/>
            <rFont val="Tahoma"/>
            <family val="0"/>
          </rPr>
          <t xml:space="preserve">
Type in full or short to add results to other sheets</t>
        </r>
      </text>
    </comment>
  </commentList>
</comments>
</file>

<file path=xl/sharedStrings.xml><?xml version="1.0" encoding="utf-8"?>
<sst xmlns="http://schemas.openxmlformats.org/spreadsheetml/2006/main" count="208" uniqueCount="121">
  <si>
    <t>Sail number</t>
  </si>
  <si>
    <t>Class</t>
  </si>
  <si>
    <t>Helm</t>
  </si>
  <si>
    <t>Crew</t>
  </si>
  <si>
    <t>Start</t>
  </si>
  <si>
    <t>Leg 1 Finnish</t>
  </si>
  <si>
    <t>Leg 2 Finnish</t>
  </si>
  <si>
    <t>Leg 3 Finnish</t>
  </si>
  <si>
    <t>Leg 4 Finnish</t>
  </si>
  <si>
    <t>Leg 5 Finnish</t>
  </si>
  <si>
    <t>SCHRS</t>
  </si>
  <si>
    <t>Finnish</t>
  </si>
  <si>
    <t>overall</t>
  </si>
  <si>
    <t>Corrected</t>
  </si>
  <si>
    <t>Dart 18</t>
  </si>
  <si>
    <t>Dewhurst leg</t>
  </si>
  <si>
    <t>Overall results</t>
  </si>
  <si>
    <t>type</t>
  </si>
  <si>
    <t>AHPC Viper</t>
  </si>
  <si>
    <t>Dart 18 Spinnaker</t>
  </si>
  <si>
    <t>Hobie 18</t>
  </si>
  <si>
    <t>Hobie 18 Magnum</t>
  </si>
  <si>
    <t>Hobie 20 Formula</t>
  </si>
  <si>
    <t>Hobie 21 (2 Crew)</t>
  </si>
  <si>
    <t>Hobie 21 (3 Crew)</t>
  </si>
  <si>
    <t>Hobie 21 Formula</t>
  </si>
  <si>
    <t>Hobie Pacific</t>
  </si>
  <si>
    <t>Hobie Pacific (with wings)</t>
  </si>
  <si>
    <t>Hurricane 5.9</t>
  </si>
  <si>
    <t>Hurricane 5.9 Sport</t>
  </si>
  <si>
    <t>Hurricane 5.9 SX</t>
  </si>
  <si>
    <t>Javelin 18HT</t>
  </si>
  <si>
    <t>Mattia 20 Cat Boat</t>
  </si>
  <si>
    <t>Mystere 5.5 Master</t>
  </si>
  <si>
    <t>Nacra 16</t>
  </si>
  <si>
    <t>Nacra 17</t>
  </si>
  <si>
    <t>Nacra 20 Carbon</t>
  </si>
  <si>
    <t>Nacra 20 One Design</t>
  </si>
  <si>
    <t>Nacra F16</t>
  </si>
  <si>
    <t>Nacra Inter 20 F20</t>
  </si>
  <si>
    <t>Spitfire</t>
  </si>
  <si>
    <t>Spitfire S</t>
  </si>
  <si>
    <t>Stealth</t>
  </si>
  <si>
    <t>Stealth R</t>
  </si>
  <si>
    <t>Tornado</t>
  </si>
  <si>
    <t>CLASS</t>
  </si>
  <si>
    <t>RATING</t>
  </si>
  <si>
    <t>Flying Phantom Foiler</t>
  </si>
  <si>
    <t>Tornado 24m2 Spinnaker</t>
  </si>
  <si>
    <t>Formula 16 - 2 crew</t>
  </si>
  <si>
    <t>Bimare X16FPlus</t>
  </si>
  <si>
    <t>Falcon F16 - 2 crew</t>
  </si>
  <si>
    <t>Cirrus 16 Q F 16</t>
  </si>
  <si>
    <t>Tornado Classic</t>
  </si>
  <si>
    <t>TYPE</t>
  </si>
  <si>
    <t>CAT</t>
  </si>
  <si>
    <t>full</t>
  </si>
  <si>
    <t>A Class Classic</t>
  </si>
  <si>
    <t>A Class flying</t>
  </si>
  <si>
    <t>Nacra 20 FCS</t>
  </si>
  <si>
    <t>Paul Mines</t>
  </si>
  <si>
    <t>Tom Bruton</t>
  </si>
  <si>
    <t>Tim Neal</t>
  </si>
  <si>
    <t>Chris Neal</t>
  </si>
  <si>
    <t>Grant Piggott</t>
  </si>
  <si>
    <t>Simon Northrop</t>
  </si>
  <si>
    <t>Position</t>
  </si>
  <si>
    <t>DNF</t>
  </si>
  <si>
    <t>plus line honors</t>
  </si>
  <si>
    <t>Hurrican 5.9 sport</t>
  </si>
  <si>
    <t>F18</t>
  </si>
  <si>
    <t>Vampire</t>
  </si>
  <si>
    <t>StevePimblett</t>
  </si>
  <si>
    <t>Frankie Delacey</t>
  </si>
  <si>
    <t>Richrad Ledger</t>
  </si>
  <si>
    <t>GBR 1</t>
  </si>
  <si>
    <t>WilliamSunnucks</t>
  </si>
  <si>
    <t>Mark self</t>
  </si>
  <si>
    <t>Paul Carter</t>
  </si>
  <si>
    <t>Sasha Lean Vercoe</t>
  </si>
  <si>
    <t>John Bainbridge</t>
  </si>
  <si>
    <t>Paul Shields</t>
  </si>
  <si>
    <t>Ian Mills</t>
  </si>
  <si>
    <t>Jane Bainbridge</t>
  </si>
  <si>
    <t>Matt Oakley</t>
  </si>
  <si>
    <t>Joseph Jones</t>
  </si>
  <si>
    <t>GBR 99</t>
  </si>
  <si>
    <t>Simon Farren</t>
  </si>
  <si>
    <t>Roy Davies</t>
  </si>
  <si>
    <t>Steve Gauld</t>
  </si>
  <si>
    <t>GBR 419</t>
  </si>
  <si>
    <t>Stuart Smith</t>
  </si>
  <si>
    <t>Mark Holweger</t>
  </si>
  <si>
    <t>Max Sellar</t>
  </si>
  <si>
    <t>GBR 435</t>
  </si>
  <si>
    <t>Kevin Dutch</t>
  </si>
  <si>
    <t>David Oakley</t>
  </si>
  <si>
    <t>Brett Warburton Smith</t>
  </si>
  <si>
    <t>Matt Davies</t>
  </si>
  <si>
    <t>GBR 51</t>
  </si>
  <si>
    <t>Aaron Reynolds</t>
  </si>
  <si>
    <t>Robert Govier</t>
  </si>
  <si>
    <t>David Figgis</t>
  </si>
  <si>
    <t>Nick Barnes</t>
  </si>
  <si>
    <t>Neil Baldry</t>
  </si>
  <si>
    <t>GBR 29</t>
  </si>
  <si>
    <t>Ghislain Mezaine</t>
  </si>
  <si>
    <t>Greg Crease</t>
  </si>
  <si>
    <t>RTD</t>
  </si>
  <si>
    <t>"short"</t>
  </si>
  <si>
    <t>short</t>
  </si>
  <si>
    <t>Line Honours</t>
  </si>
  <si>
    <t>line honors</t>
  </si>
  <si>
    <t>Club</t>
  </si>
  <si>
    <t>Minnis Bay Sailing Club</t>
  </si>
  <si>
    <t>Seasalter Sailing Club</t>
  </si>
  <si>
    <t>Parkstone Yacht Club</t>
  </si>
  <si>
    <t>Brightingsea Sailing Club</t>
  </si>
  <si>
    <t>Weston Sailing Club</t>
  </si>
  <si>
    <t>Datchet Water Sailing Club</t>
  </si>
  <si>
    <t>Whitstable Yacht Club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</si>
</sst>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400]h:mm:ss\ AM/PM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\ _€_-;\-* #,##0\ _€_-;_-* &quot;-&quot;\ _€_-;_-@_-"/>
    <numFmt numFmtId="179" formatCode="_-* #,##0\ &quot;€&quot;_-;\-* #,##0\ &quot;€&quot;_-;_-* &quot;-&quot;\ &quot;€&quot;_-;_-@_-"/>
    <numFmt numFmtId="180" formatCode="_-* #,##0.00\ _€_-;\-* #,##0.00\ _€_-;_-* &quot;-&quot;??\ _€_-;_-@_-"/>
    <numFmt numFmtId="181" formatCode="_-* #,##0.00\ &quot;€&quot;_-;\-* #,##0.00\ &quot;€&quot;_-;_-* &quot;-&quot;??\ &quot;€&quot;_-;_-@_-"/>
    <numFmt numFmtId="182" formatCode="[$-809]dd\ mmmm\ yyyy"/>
    <numFmt numFmtId="183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9.9"/>
      <color indexed="63"/>
      <name val="Helvetica"/>
      <family val="2"/>
    </font>
    <font>
      <sz val="11"/>
      <color indexed="63"/>
      <name val="Helvetic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32" borderId="10" xfId="0" applyFill="1" applyBorder="1" applyAlignment="1">
      <alignment/>
    </xf>
    <xf numFmtId="46" fontId="0" fillId="32" borderId="10" xfId="0" applyNumberFormat="1" applyFill="1" applyBorder="1" applyAlignment="1">
      <alignment/>
    </xf>
    <xf numFmtId="0" fontId="0" fillId="5" borderId="10" xfId="0" applyFill="1" applyBorder="1" applyAlignment="1">
      <alignment/>
    </xf>
    <xf numFmtId="46" fontId="0" fillId="5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6" fontId="0" fillId="0" borderId="0" xfId="0" applyNumberFormat="1" applyAlignment="1">
      <alignment/>
    </xf>
    <xf numFmtId="0" fontId="4" fillId="0" borderId="10" xfId="0" applyFont="1" applyBorder="1" applyAlignment="1">
      <alignment horizontal="right" vertical="center" wrapText="1" indent="1"/>
    </xf>
    <xf numFmtId="0" fontId="4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173" fontId="0" fillId="0" borderId="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5" borderId="10" xfId="0" applyFill="1" applyBorder="1" applyAlignment="1">
      <alignment/>
    </xf>
    <xf numFmtId="0" fontId="0" fillId="32" borderId="10" xfId="0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32" borderId="11" xfId="0" applyFill="1" applyBorder="1" applyAlignment="1">
      <alignment/>
    </xf>
    <xf numFmtId="1" fontId="0" fillId="32" borderId="10" xfId="0" applyNumberForma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9"/>
  <sheetViews>
    <sheetView zoomScalePageLayoutView="0" workbookViewId="0" topLeftCell="A1">
      <selection activeCell="E8" sqref="E8"/>
    </sheetView>
  </sheetViews>
  <sheetFormatPr defaultColWidth="9.140625" defaultRowHeight="15"/>
  <cols>
    <col min="2" max="2" width="8.140625" style="0" bestFit="1" customWidth="1"/>
    <col min="3" max="3" width="8.421875" style="0" bestFit="1" customWidth="1"/>
    <col min="4" max="4" width="12.57421875" style="0" customWidth="1"/>
    <col min="5" max="5" width="22.8515625" style="0" bestFit="1" customWidth="1"/>
    <col min="7" max="7" width="19.140625" style="0" bestFit="1" customWidth="1"/>
    <col min="8" max="8" width="22.7109375" style="0" bestFit="1" customWidth="1"/>
  </cols>
  <sheetData>
    <row r="3" spans="1:9" ht="15">
      <c r="A3" s="16" t="s">
        <v>15</v>
      </c>
      <c r="B3" s="16"/>
      <c r="C3" s="16"/>
      <c r="D3" s="16"/>
      <c r="I3" t="s">
        <v>66</v>
      </c>
    </row>
    <row r="4" spans="1:8" ht="15">
      <c r="A4" s="3" t="s">
        <v>4</v>
      </c>
      <c r="B4" s="3" t="s">
        <v>11</v>
      </c>
      <c r="C4" s="3" t="s">
        <v>12</v>
      </c>
      <c r="D4" s="3" t="s">
        <v>13</v>
      </c>
      <c r="E4" s="3" t="str">
        <f>Overall!B4</f>
        <v>Class</v>
      </c>
      <c r="F4" s="3" t="str">
        <f>Overall!D4</f>
        <v>Sail number</v>
      </c>
      <c r="G4" s="3" t="str">
        <f>Overall!E4</f>
        <v>Helm</v>
      </c>
      <c r="H4" s="3" t="str">
        <f>Overall!F4</f>
        <v>Crew</v>
      </c>
    </row>
    <row r="5" spans="1:9" ht="15">
      <c r="A5" s="4">
        <f>Overall!H19</f>
        <v>0.4791666666666667</v>
      </c>
      <c r="B5" s="4">
        <f>Overall!I19</f>
        <v>0.5448611111111111</v>
      </c>
      <c r="C5" s="4">
        <f aca="true" t="shared" si="0" ref="C5:C22">B5-A5</f>
        <v>0.06569444444444444</v>
      </c>
      <c r="D5" s="4">
        <f>C5/Overall!C19</f>
        <v>0.0541586516442246</v>
      </c>
      <c r="E5" s="3" t="str">
        <f>Overall!B19</f>
        <v>Dart 18</v>
      </c>
      <c r="F5" s="3">
        <f>Overall!D19</f>
        <v>7573</v>
      </c>
      <c r="G5" s="3" t="str">
        <f>Overall!E19</f>
        <v>John Bainbridge</v>
      </c>
      <c r="H5" s="3" t="str">
        <f>Overall!F19</f>
        <v>Paul Shields</v>
      </c>
      <c r="I5">
        <v>1</v>
      </c>
    </row>
    <row r="6" spans="1:9" ht="15">
      <c r="A6" s="4">
        <f>Overall!H14</f>
        <v>0.4791666666666667</v>
      </c>
      <c r="B6" s="4">
        <f>Overall!I14</f>
        <v>0.5434027777777778</v>
      </c>
      <c r="C6" s="4">
        <f t="shared" si="0"/>
        <v>0.0642361111111111</v>
      </c>
      <c r="D6" s="4">
        <f>C6/Overall!C14</f>
        <v>0.06804672787193973</v>
      </c>
      <c r="E6" s="3" t="str">
        <f>Overall!B14</f>
        <v>Tornado</v>
      </c>
      <c r="F6" s="3">
        <f>Overall!D14</f>
        <v>1</v>
      </c>
      <c r="G6" s="3" t="str">
        <f>Overall!E14</f>
        <v>Matt Oakley</v>
      </c>
      <c r="H6" s="3" t="str">
        <f>Overall!F14</f>
        <v>Joseph Jones</v>
      </c>
      <c r="I6">
        <v>2</v>
      </c>
    </row>
    <row r="7" spans="1:9" ht="15">
      <c r="A7" s="4">
        <f>Overall!H15</f>
        <v>0.4791666666666667</v>
      </c>
      <c r="B7" s="4" t="str">
        <f>Overall!I15</f>
        <v>RTD</v>
      </c>
      <c r="C7" s="4" t="e">
        <f t="shared" si="0"/>
        <v>#VALUE!</v>
      </c>
      <c r="D7" s="4" t="e">
        <f>C7/Overall!C15</f>
        <v>#VALUE!</v>
      </c>
      <c r="E7" s="3" t="str">
        <f>Overall!B15</f>
        <v>Tornado</v>
      </c>
      <c r="F7" s="3" t="str">
        <f>Overall!D15</f>
        <v>GBR 419</v>
      </c>
      <c r="G7" s="3" t="str">
        <f>Overall!E15</f>
        <v>Paul Mines</v>
      </c>
      <c r="H7" s="3" t="str">
        <f>Overall!F15</f>
        <v>Stuart Smith</v>
      </c>
      <c r="I7">
        <v>3</v>
      </c>
    </row>
    <row r="8" spans="1:9" ht="15">
      <c r="A8" s="4">
        <f>Overall!H16</f>
        <v>0.4791666666666667</v>
      </c>
      <c r="B8" s="4">
        <f>Overall!I16</f>
        <v>0.534537037037037</v>
      </c>
      <c r="C8" s="4">
        <f t="shared" si="0"/>
        <v>0.05537037037037035</v>
      </c>
      <c r="D8" s="4">
        <f>C8/Overall!C16</f>
        <v>0.05537037037037035</v>
      </c>
      <c r="E8" s="3" t="str">
        <f>Overall!B16</f>
        <v>F18</v>
      </c>
      <c r="F8" s="3">
        <f>Overall!D16</f>
        <v>2440</v>
      </c>
      <c r="G8" s="3" t="str">
        <f>Overall!E16</f>
        <v>Brett Warburton Smith</v>
      </c>
      <c r="H8" s="3" t="str">
        <f>Overall!F16</f>
        <v>Matt Davies</v>
      </c>
      <c r="I8">
        <v>4</v>
      </c>
    </row>
    <row r="9" spans="1:9" ht="15">
      <c r="A9" s="4">
        <f>Overall!H17</f>
        <v>0.4791666666666667</v>
      </c>
      <c r="B9" s="4">
        <f>Overall!I17</f>
        <v>0.5359375</v>
      </c>
      <c r="C9" s="4">
        <f t="shared" si="0"/>
        <v>0.05677083333333327</v>
      </c>
      <c r="D9" s="4">
        <f>C9/Overall!C17</f>
        <v>0.05571229964017004</v>
      </c>
      <c r="E9" s="3" t="str">
        <f>Overall!B17</f>
        <v>Hurricane 5.9 SX</v>
      </c>
      <c r="F9" s="3">
        <f>Overall!D17</f>
        <v>361</v>
      </c>
      <c r="G9" s="3" t="str">
        <f>Overall!E17</f>
        <v>StevePimblett</v>
      </c>
      <c r="H9" s="3" t="str">
        <f>Overall!F17</f>
        <v>Frankie Delacey</v>
      </c>
      <c r="I9">
        <v>5</v>
      </c>
    </row>
    <row r="10" spans="1:9" ht="15">
      <c r="A10" s="4">
        <f>Overall!H18</f>
        <v>0.4791666666666667</v>
      </c>
      <c r="B10" s="4">
        <f>Overall!I18</f>
        <v>0.547488425925926</v>
      </c>
      <c r="C10" s="4">
        <f t="shared" si="0"/>
        <v>0.06832175925925926</v>
      </c>
      <c r="D10" s="4">
        <f>C10/Overall!C18</f>
        <v>0.05632461604225825</v>
      </c>
      <c r="E10" s="3" t="str">
        <f>Overall!B18</f>
        <v>Dart 18</v>
      </c>
      <c r="F10" s="3">
        <f>Overall!D18</f>
        <v>4871</v>
      </c>
      <c r="G10" s="3" t="str">
        <f>Overall!E18</f>
        <v>Paul Carter</v>
      </c>
      <c r="H10" s="3" t="str">
        <f>Overall!F18</f>
        <v>Sasha Lean Vercoe</v>
      </c>
      <c r="I10">
        <v>6</v>
      </c>
    </row>
    <row r="11" spans="1:9" ht="15">
      <c r="A11" s="4">
        <f>Overall!H20</f>
        <v>0.4791666666666667</v>
      </c>
      <c r="B11" s="4">
        <f>Overall!I20</f>
        <v>0.5443518518518519</v>
      </c>
      <c r="C11" s="4">
        <f t="shared" si="0"/>
        <v>0.06518518518518518</v>
      </c>
      <c r="D11" s="4">
        <f>C11/Overall!C20</f>
        <v>0.05373881713535464</v>
      </c>
      <c r="E11" s="3" t="str">
        <f>Overall!B20</f>
        <v>Dart 18</v>
      </c>
      <c r="F11" s="3">
        <f>Overall!D20</f>
        <v>757</v>
      </c>
      <c r="G11" s="3" t="str">
        <f>Overall!E20</f>
        <v>Ian Mills</v>
      </c>
      <c r="H11" s="3" t="str">
        <f>Overall!F20</f>
        <v>Jane Bainbridge</v>
      </c>
      <c r="I11">
        <v>7</v>
      </c>
    </row>
    <row r="12" spans="1:9" ht="15">
      <c r="A12" s="4">
        <f>Overall!H22</f>
        <v>0.4791666666666667</v>
      </c>
      <c r="B12" s="4">
        <f>Overall!I22</f>
        <v>0.5394444444444445</v>
      </c>
      <c r="C12" s="4">
        <f t="shared" si="0"/>
        <v>0.06027777777777782</v>
      </c>
      <c r="D12" s="4">
        <f>C12/Overall!C22</f>
        <v>0.04969313914078963</v>
      </c>
      <c r="E12" s="3" t="str">
        <f>Overall!B22</f>
        <v>Dart 18</v>
      </c>
      <c r="F12" s="3">
        <f>Overall!D22</f>
        <v>7700</v>
      </c>
      <c r="G12" s="3" t="str">
        <f>Overall!E22</f>
        <v>Mark Holweger</v>
      </c>
      <c r="H12" s="3" t="str">
        <f>Overall!F22</f>
        <v>Max Sellar</v>
      </c>
      <c r="I12">
        <v>8</v>
      </c>
    </row>
    <row r="13" spans="1:9" ht="15">
      <c r="A13" s="4">
        <f>Overall!H21</f>
        <v>0.4791666666666667</v>
      </c>
      <c r="B13" s="4">
        <f>Overall!I21</f>
        <v>0.5442824074074074</v>
      </c>
      <c r="C13" s="4">
        <f t="shared" si="0"/>
        <v>0.06511574074074072</v>
      </c>
      <c r="D13" s="4">
        <f>C13/Overall!C21</f>
        <v>0.053681566975054176</v>
      </c>
      <c r="E13" s="3" t="str">
        <f>Overall!B21</f>
        <v>Dart 18</v>
      </c>
      <c r="F13" s="3">
        <f>Overall!D21</f>
        <v>7514</v>
      </c>
      <c r="G13" s="3" t="str">
        <f>Overall!E21</f>
        <v>Roy Davies</v>
      </c>
      <c r="H13" s="3" t="str">
        <f>Overall!F21</f>
        <v>Steve Gauld</v>
      </c>
      <c r="I13">
        <v>9</v>
      </c>
    </row>
    <row r="14" spans="1:9" ht="15">
      <c r="A14" s="4">
        <f>Overall!H13</f>
        <v>0.4791666666666667</v>
      </c>
      <c r="B14" s="4">
        <f>Overall!I13</f>
        <v>0.5264699074074074</v>
      </c>
      <c r="C14" s="4">
        <f t="shared" si="0"/>
        <v>0.047303240740740715</v>
      </c>
      <c r="D14" s="4">
        <f>C14/Overall!C13</f>
        <v>0.047303240740740715</v>
      </c>
      <c r="E14" s="3" t="str">
        <f>Overall!B13</f>
        <v>F18</v>
      </c>
      <c r="F14" s="3">
        <f>Overall!D13</f>
        <v>3</v>
      </c>
      <c r="G14" s="3" t="str">
        <f>Overall!E13</f>
        <v>Robert Govier</v>
      </c>
      <c r="H14" s="3" t="str">
        <f>Overall!F13</f>
        <v>David Figgis</v>
      </c>
      <c r="I14">
        <v>10</v>
      </c>
    </row>
    <row r="15" spans="1:9" ht="15">
      <c r="A15" s="4">
        <f>Overall!H12</f>
        <v>0.4791666666666667</v>
      </c>
      <c r="B15" s="4">
        <f>Overall!I12</f>
        <v>0.5266550925925926</v>
      </c>
      <c r="C15" s="4">
        <f t="shared" si="0"/>
        <v>0.04748842592592589</v>
      </c>
      <c r="D15" s="4">
        <f>C15/Overall!C12</f>
        <v>0.04782318824363131</v>
      </c>
      <c r="E15" s="3" t="str">
        <f>Overall!B12</f>
        <v>Nacra 17</v>
      </c>
      <c r="F15" s="3">
        <f>Overall!D12</f>
        <v>152</v>
      </c>
      <c r="G15" s="3" t="str">
        <f>Overall!E12</f>
        <v>Richrad Ledger</v>
      </c>
      <c r="H15" s="3" t="str">
        <f>Overall!F12</f>
        <v>Tom Bruton</v>
      </c>
      <c r="I15">
        <v>11</v>
      </c>
    </row>
    <row r="16" spans="1:9" ht="15">
      <c r="A16" s="4">
        <f>Overall!H11</f>
        <v>0.4791666666666667</v>
      </c>
      <c r="B16" s="4">
        <f>Overall!I11</f>
        <v>0.5245486111111112</v>
      </c>
      <c r="C16" s="4">
        <f t="shared" si="0"/>
        <v>0.04538194444444449</v>
      </c>
      <c r="D16" s="4">
        <f>C16/Overall!C11</f>
        <v>0.04538194444444449</v>
      </c>
      <c r="E16" s="3" t="str">
        <f>Overall!B11</f>
        <v>F18</v>
      </c>
      <c r="F16" s="3" t="str">
        <f>Overall!D11</f>
        <v>GBR 29</v>
      </c>
      <c r="G16" s="3" t="str">
        <f>Overall!E11</f>
        <v>Ghislain Mezaine</v>
      </c>
      <c r="H16" s="3" t="str">
        <f>Overall!F11</f>
        <v>Greg Crease</v>
      </c>
      <c r="I16">
        <v>12</v>
      </c>
    </row>
    <row r="17" spans="1:9" ht="15">
      <c r="A17" s="4">
        <f>Overall!H10</f>
        <v>0.4791666666666667</v>
      </c>
      <c r="B17" s="4">
        <f>Overall!I10</f>
        <v>0.5115046296296296</v>
      </c>
      <c r="C17" s="4">
        <f t="shared" si="0"/>
        <v>0.03233796296296293</v>
      </c>
      <c r="D17" s="4">
        <f>C17/Overall!C10</f>
        <v>0.039727227227227185</v>
      </c>
      <c r="E17" s="3" t="str">
        <f>Overall!B10</f>
        <v>Vampire</v>
      </c>
      <c r="F17" s="3" t="str">
        <f>Overall!D10</f>
        <v>GBR 1</v>
      </c>
      <c r="G17" s="3" t="str">
        <f>Overall!E10</f>
        <v>WilliamSunnucks</v>
      </c>
      <c r="H17" s="3" t="str">
        <f>Overall!F10</f>
        <v>Mark self</v>
      </c>
      <c r="I17">
        <v>13</v>
      </c>
    </row>
    <row r="18" spans="1:9" ht="15">
      <c r="A18" s="4">
        <f>Overall!H7</f>
        <v>0.4791666666666667</v>
      </c>
      <c r="B18" s="4">
        <f>Overall!I7</f>
        <v>0.5226620370370371</v>
      </c>
      <c r="C18" s="4">
        <f t="shared" si="0"/>
        <v>0.04349537037037038</v>
      </c>
      <c r="D18" s="4">
        <f>C18/Overall!C7</f>
        <v>0.04349537037037038</v>
      </c>
      <c r="E18" s="3" t="str">
        <f>Overall!B7</f>
        <v>F18</v>
      </c>
      <c r="F18" s="3">
        <f>Overall!D7</f>
        <v>1577</v>
      </c>
      <c r="G18" s="3" t="str">
        <f>Overall!E7</f>
        <v>Tim Neal</v>
      </c>
      <c r="H18" s="3" t="str">
        <f>Overall!F7</f>
        <v>Chris Neal</v>
      </c>
      <c r="I18">
        <v>14</v>
      </c>
    </row>
    <row r="19" spans="1:9" ht="15">
      <c r="A19" s="4">
        <f>Overall!H8</f>
        <v>0.4791666666666667</v>
      </c>
      <c r="B19" s="4">
        <f>Overall!I8</f>
        <v>0.5231597222222223</v>
      </c>
      <c r="C19" s="4">
        <f t="shared" si="0"/>
        <v>0.043993055555555605</v>
      </c>
      <c r="D19" s="4">
        <f>C19/Overall!C8</f>
        <v>0.043993055555555605</v>
      </c>
      <c r="E19" s="3" t="str">
        <f>Overall!B8</f>
        <v>F18</v>
      </c>
      <c r="F19" s="3">
        <f>Overall!D8</f>
        <v>501</v>
      </c>
      <c r="G19" s="3" t="str">
        <f>Overall!E8</f>
        <v>Nick Barnes</v>
      </c>
      <c r="H19" s="3" t="str">
        <f>Overall!F8</f>
        <v>Neil Baldry</v>
      </c>
      <c r="I19">
        <v>15</v>
      </c>
    </row>
    <row r="20" spans="1:9" ht="15">
      <c r="A20" s="4">
        <f>Overall!H9</f>
        <v>0.4791666666666667</v>
      </c>
      <c r="B20" s="4">
        <f>Overall!I9</f>
        <v>0.5174652777777778</v>
      </c>
      <c r="C20" s="4">
        <f t="shared" si="0"/>
        <v>0.03829861111111116</v>
      </c>
      <c r="D20" s="4">
        <f>C20/Overall!C9</f>
        <v>0.04474136812045696</v>
      </c>
      <c r="E20" s="3" t="str">
        <f>Overall!B9</f>
        <v>Nacra 20 FCS</v>
      </c>
      <c r="F20" s="3" t="str">
        <f>Overall!D9</f>
        <v>GBR 99</v>
      </c>
      <c r="G20" s="3" t="str">
        <f>Overall!E9</f>
        <v>Grant Piggott</v>
      </c>
      <c r="H20" s="3" t="str">
        <f>Overall!F9</f>
        <v>Simon Farren</v>
      </c>
      <c r="I20">
        <v>16</v>
      </c>
    </row>
    <row r="21" spans="1:9" ht="15">
      <c r="A21" s="4">
        <f>Overall!H5</f>
        <v>0.4791666666666667</v>
      </c>
      <c r="B21" s="4">
        <f>Overall!I5</f>
        <v>0.521238425925926</v>
      </c>
      <c r="C21" s="4">
        <f t="shared" si="0"/>
        <v>0.04207175925925927</v>
      </c>
      <c r="D21" s="4">
        <f>C21/Overall!C5</f>
        <v>0.04207175925925927</v>
      </c>
      <c r="E21" s="3" t="str">
        <f>Overall!B5</f>
        <v>F18</v>
      </c>
      <c r="F21" s="3" t="str">
        <f>Overall!D5</f>
        <v>GBR 51</v>
      </c>
      <c r="G21" s="3" t="str">
        <f>Overall!E5</f>
        <v>Simon Northrop</v>
      </c>
      <c r="H21" s="3" t="str">
        <f>Overall!F5</f>
        <v>Aaron Reynolds</v>
      </c>
      <c r="I21">
        <v>17</v>
      </c>
    </row>
    <row r="22" spans="1:8" ht="15">
      <c r="A22" s="4">
        <f>Overall!H6</f>
        <v>0.4791666666666667</v>
      </c>
      <c r="B22" s="4">
        <f>Overall!I6</f>
        <v>0.5189699074074073</v>
      </c>
      <c r="C22" s="4">
        <f t="shared" si="0"/>
        <v>0.03980324074074065</v>
      </c>
      <c r="D22" s="4">
        <f>C22/Overall!C6</f>
        <v>0.04216444993722527</v>
      </c>
      <c r="E22" s="3" t="str">
        <f>Overall!B6</f>
        <v>Tornado</v>
      </c>
      <c r="F22" s="3" t="str">
        <f>Overall!D6</f>
        <v>GBR 435</v>
      </c>
      <c r="G22" s="3" t="str">
        <f>Overall!E6</f>
        <v>Kevin Dutch</v>
      </c>
      <c r="H22" s="3" t="str">
        <f>Overall!F6</f>
        <v>David Oakley</v>
      </c>
    </row>
    <row r="23" spans="1:8" ht="15">
      <c r="A23" s="4"/>
      <c r="B23" s="4"/>
      <c r="C23" s="4"/>
      <c r="D23" s="4"/>
      <c r="E23" s="3"/>
      <c r="F23" s="3"/>
      <c r="G23" s="3"/>
      <c r="H23" s="3"/>
    </row>
    <row r="24" spans="1:8" ht="15">
      <c r="A24" s="4"/>
      <c r="B24" s="4"/>
      <c r="C24" s="4"/>
      <c r="D24" s="4"/>
      <c r="E24" s="3"/>
      <c r="F24" s="3"/>
      <c r="G24" s="3"/>
      <c r="H24" s="3"/>
    </row>
    <row r="25" spans="1:8" ht="15">
      <c r="A25" s="4"/>
      <c r="B25" s="4"/>
      <c r="C25" s="4"/>
      <c r="D25" s="4"/>
      <c r="E25" s="3"/>
      <c r="F25" s="3"/>
      <c r="G25" s="3"/>
      <c r="H25" s="3"/>
    </row>
    <row r="26" spans="1:8" ht="15">
      <c r="A26" s="4"/>
      <c r="B26" s="4"/>
      <c r="C26" s="4"/>
      <c r="D26" s="4"/>
      <c r="E26" s="3"/>
      <c r="F26" s="3"/>
      <c r="G26" s="3"/>
      <c r="H26" s="3"/>
    </row>
    <row r="27" spans="1:8" ht="15">
      <c r="A27" s="4"/>
      <c r="B27" s="4"/>
      <c r="C27" s="4"/>
      <c r="D27" s="4"/>
      <c r="E27" s="3"/>
      <c r="F27" s="3"/>
      <c r="G27" s="3"/>
      <c r="H27" s="3"/>
    </row>
    <row r="28" spans="1:8" ht="15">
      <c r="A28" s="4"/>
      <c r="B28" s="4"/>
      <c r="C28" s="4"/>
      <c r="D28" s="4"/>
      <c r="E28" s="3"/>
      <c r="F28" s="3"/>
      <c r="G28" s="3"/>
      <c r="H28" s="3"/>
    </row>
    <row r="29" spans="1:8" ht="15">
      <c r="A29" s="4"/>
      <c r="B29" s="4"/>
      <c r="C29" s="4"/>
      <c r="D29" s="4"/>
      <c r="E29" s="3"/>
      <c r="F29" s="3"/>
      <c r="G29" s="3"/>
      <c r="H29" s="3"/>
    </row>
    <row r="30" spans="1:8" ht="15">
      <c r="A30" s="4"/>
      <c r="B30" s="4"/>
      <c r="C30" s="4"/>
      <c r="D30" s="4"/>
      <c r="E30" s="3"/>
      <c r="F30" s="3"/>
      <c r="G30" s="3"/>
      <c r="H30" s="3"/>
    </row>
    <row r="31" spans="1:8" ht="15">
      <c r="A31" s="4"/>
      <c r="B31" s="4"/>
      <c r="C31" s="4"/>
      <c r="D31" s="4"/>
      <c r="E31" s="3"/>
      <c r="F31" s="3"/>
      <c r="G31" s="3"/>
      <c r="H31" s="3"/>
    </row>
    <row r="32" spans="1:8" ht="15">
      <c r="A32" s="4"/>
      <c r="B32" s="4"/>
      <c r="C32" s="4"/>
      <c r="D32" s="4"/>
      <c r="E32" s="3"/>
      <c r="F32" s="3"/>
      <c r="G32" s="3"/>
      <c r="H32" s="3"/>
    </row>
    <row r="33" spans="1:8" ht="15">
      <c r="A33" s="4"/>
      <c r="B33" s="4"/>
      <c r="C33" s="4"/>
      <c r="D33" s="4"/>
      <c r="E33" s="3"/>
      <c r="F33" s="3"/>
      <c r="G33" s="3"/>
      <c r="H33" s="3"/>
    </row>
    <row r="34" spans="1:8" ht="15">
      <c r="A34" s="4"/>
      <c r="B34" s="4"/>
      <c r="C34" s="4"/>
      <c r="D34" s="4"/>
      <c r="E34" s="3"/>
      <c r="F34" s="3"/>
      <c r="G34" s="3"/>
      <c r="H34" s="3"/>
    </row>
    <row r="35" spans="1:8" ht="15">
      <c r="A35" s="4"/>
      <c r="B35" s="4"/>
      <c r="C35" s="4"/>
      <c r="D35" s="4"/>
      <c r="E35" s="3"/>
      <c r="F35" s="3"/>
      <c r="G35" s="3"/>
      <c r="H35" s="3"/>
    </row>
    <row r="36" spans="1:8" ht="15">
      <c r="A36" s="4"/>
      <c r="B36" s="4"/>
      <c r="C36" s="4"/>
      <c r="D36" s="4"/>
      <c r="E36" s="3"/>
      <c r="F36" s="3"/>
      <c r="G36" s="3"/>
      <c r="H36" s="3"/>
    </row>
    <row r="37" spans="1:8" ht="15">
      <c r="A37" s="4"/>
      <c r="B37" s="4"/>
      <c r="C37" s="4"/>
      <c r="D37" s="4"/>
      <c r="E37" s="3"/>
      <c r="F37" s="3"/>
      <c r="G37" s="3"/>
      <c r="H37" s="3"/>
    </row>
    <row r="38" spans="1:8" ht="15">
      <c r="A38" s="4"/>
      <c r="B38" s="4"/>
      <c r="C38" s="4"/>
      <c r="D38" s="4"/>
      <c r="E38" s="3"/>
      <c r="F38" s="3"/>
      <c r="G38" s="3"/>
      <c r="H38" s="3"/>
    </row>
    <row r="39" spans="1:8" ht="15">
      <c r="A39" s="4"/>
      <c r="B39" s="4"/>
      <c r="C39" s="4"/>
      <c r="D39" s="4"/>
      <c r="E39" s="3"/>
      <c r="F39" s="3"/>
      <c r="G39" s="3"/>
      <c r="H39" s="3"/>
    </row>
    <row r="40" spans="1:8" ht="15">
      <c r="A40" s="4"/>
      <c r="B40" s="4"/>
      <c r="C40" s="4"/>
      <c r="D40" s="4"/>
      <c r="E40" s="3"/>
      <c r="F40" s="3"/>
      <c r="G40" s="3"/>
      <c r="H40" s="3"/>
    </row>
    <row r="41" spans="1:8" ht="15">
      <c r="A41" s="4"/>
      <c r="B41" s="4"/>
      <c r="C41" s="4"/>
      <c r="D41" s="4"/>
      <c r="E41" s="3"/>
      <c r="F41" s="3"/>
      <c r="G41" s="3"/>
      <c r="H41" s="3"/>
    </row>
    <row r="42" spans="1:8" ht="15">
      <c r="A42" s="4"/>
      <c r="B42" s="4"/>
      <c r="C42" s="4"/>
      <c r="D42" s="4"/>
      <c r="E42" s="3"/>
      <c r="F42" s="3"/>
      <c r="G42" s="3"/>
      <c r="H42" s="3"/>
    </row>
    <row r="43" spans="1:8" ht="15">
      <c r="A43" s="4"/>
      <c r="B43" s="4"/>
      <c r="C43" s="4"/>
      <c r="D43" s="4"/>
      <c r="E43" s="3"/>
      <c r="F43" s="3"/>
      <c r="G43" s="3"/>
      <c r="H43" s="3"/>
    </row>
    <row r="44" spans="1:8" ht="15">
      <c r="A44" s="4"/>
      <c r="B44" s="4"/>
      <c r="C44" s="4"/>
      <c r="D44" s="4"/>
      <c r="E44" s="3"/>
      <c r="F44" s="3"/>
      <c r="G44" s="3"/>
      <c r="H44" s="3"/>
    </row>
    <row r="45" spans="1:8" ht="15">
      <c r="A45" s="4"/>
      <c r="B45" s="4"/>
      <c r="C45" s="4"/>
      <c r="D45" s="4"/>
      <c r="E45" s="3"/>
      <c r="F45" s="3"/>
      <c r="G45" s="3"/>
      <c r="H45" s="3"/>
    </row>
    <row r="46" spans="1:8" ht="15">
      <c r="A46" s="4"/>
      <c r="B46" s="4"/>
      <c r="C46" s="4"/>
      <c r="D46" s="4"/>
      <c r="E46" s="3"/>
      <c r="F46" s="3"/>
      <c r="G46" s="3"/>
      <c r="H46" s="3"/>
    </row>
    <row r="47" spans="1:8" ht="15">
      <c r="A47" s="4"/>
      <c r="B47" s="4"/>
      <c r="C47" s="4"/>
      <c r="D47" s="4"/>
      <c r="E47" s="3"/>
      <c r="F47" s="3"/>
      <c r="G47" s="3"/>
      <c r="H47" s="3"/>
    </row>
    <row r="48" spans="1:8" ht="15">
      <c r="A48" s="4"/>
      <c r="B48" s="4"/>
      <c r="C48" s="4"/>
      <c r="D48" s="4"/>
      <c r="E48" s="3"/>
      <c r="F48" s="3"/>
      <c r="G48" s="3"/>
      <c r="H48" s="3"/>
    </row>
    <row r="49" spans="1:8" ht="15">
      <c r="A49" s="4"/>
      <c r="B49" s="4"/>
      <c r="C49" s="4"/>
      <c r="D49" s="4"/>
      <c r="E49" s="3"/>
      <c r="F49" s="3"/>
      <c r="G49" s="3"/>
      <c r="H49" s="3"/>
    </row>
  </sheetData>
  <sheetProtection/>
  <mergeCells count="1">
    <mergeCell ref="A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PageLayoutView="0" workbookViewId="0" topLeftCell="A4">
      <selection activeCell="G16" sqref="G16"/>
    </sheetView>
  </sheetViews>
  <sheetFormatPr defaultColWidth="9.140625" defaultRowHeight="15"/>
  <cols>
    <col min="1" max="1" width="7.421875" style="0" bestFit="1" customWidth="1"/>
    <col min="2" max="2" width="20.57421875" style="0" bestFit="1" customWidth="1"/>
    <col min="3" max="3" width="9.00390625" style="0" bestFit="1" customWidth="1"/>
    <col min="4" max="4" width="14.00390625" style="0" bestFit="1" customWidth="1"/>
    <col min="5" max="5" width="19.140625" style="0" bestFit="1" customWidth="1"/>
    <col min="6" max="6" width="22.7109375" style="0" bestFit="1" customWidth="1"/>
    <col min="7" max="7" width="22.7109375" style="0" customWidth="1"/>
    <col min="8" max="8" width="11.28125" style="0" customWidth="1"/>
    <col min="9" max="13" width="12.28125" style="0" bestFit="1" customWidth="1"/>
    <col min="14" max="14" width="8.140625" style="0" bestFit="1" customWidth="1"/>
    <col min="15" max="15" width="9.57421875" style="0" bestFit="1" customWidth="1"/>
    <col min="16" max="17" width="9.7109375" style="0" bestFit="1" customWidth="1"/>
    <col min="22" max="22" width="3.140625" style="0" customWidth="1"/>
  </cols>
  <sheetData>
    <row r="1" ht="15">
      <c r="Q1">
        <v>1</v>
      </c>
    </row>
    <row r="2" spans="17:18" ht="15">
      <c r="Q2">
        <v>2</v>
      </c>
      <c r="R2" t="s">
        <v>68</v>
      </c>
    </row>
    <row r="3" spans="8:16" ht="15">
      <c r="H3" s="17" t="s">
        <v>16</v>
      </c>
      <c r="I3" s="17"/>
      <c r="J3" s="17"/>
      <c r="K3" s="17"/>
      <c r="L3" s="17"/>
      <c r="M3" s="17"/>
      <c r="N3" s="17"/>
      <c r="O3" s="17"/>
      <c r="P3" s="17"/>
    </row>
    <row r="4" spans="1:18" ht="15">
      <c r="A4" s="15" t="s">
        <v>17</v>
      </c>
      <c r="B4" s="5" t="s">
        <v>1</v>
      </c>
      <c r="C4" s="5" t="s">
        <v>10</v>
      </c>
      <c r="D4" s="5" t="s">
        <v>0</v>
      </c>
      <c r="E4" s="5" t="s">
        <v>2</v>
      </c>
      <c r="F4" s="5" t="s">
        <v>3</v>
      </c>
      <c r="G4" s="5" t="s">
        <v>113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8</v>
      </c>
      <c r="M4" s="1" t="s">
        <v>9</v>
      </c>
      <c r="N4" s="1" t="s">
        <v>11</v>
      </c>
      <c r="O4" s="1" t="s">
        <v>12</v>
      </c>
      <c r="P4" s="1" t="s">
        <v>13</v>
      </c>
      <c r="Q4" s="1" t="s">
        <v>66</v>
      </c>
      <c r="R4" s="19" t="s">
        <v>111</v>
      </c>
    </row>
    <row r="5" spans="1:19" ht="15">
      <c r="A5" s="5" t="s">
        <v>56</v>
      </c>
      <c r="B5" s="10" t="s">
        <v>70</v>
      </c>
      <c r="C5" s="5">
        <f>VLOOKUP(B:B,SCHRS!A:B,2,FALSE)</f>
        <v>1</v>
      </c>
      <c r="D5" s="5" t="s">
        <v>99</v>
      </c>
      <c r="E5" s="5" t="s">
        <v>65</v>
      </c>
      <c r="F5" s="5" t="s">
        <v>100</v>
      </c>
      <c r="G5" s="5" t="s">
        <v>114</v>
      </c>
      <c r="H5" s="2">
        <v>0.4791666666666667</v>
      </c>
      <c r="I5" s="2">
        <v>0.521238425925926</v>
      </c>
      <c r="J5" s="2">
        <v>0.5553703703703704</v>
      </c>
      <c r="K5" s="2">
        <v>0.583738425925926</v>
      </c>
      <c r="L5" s="2"/>
      <c r="M5" s="2"/>
      <c r="N5" s="2">
        <f>K5</f>
        <v>0.583738425925926</v>
      </c>
      <c r="O5" s="2">
        <f>N5-H5</f>
        <v>0.10457175925925927</v>
      </c>
      <c r="P5" s="2">
        <f>O5/C5</f>
        <v>0.10457175925925927</v>
      </c>
      <c r="Q5" s="20">
        <v>1</v>
      </c>
      <c r="S5" s="7"/>
    </row>
    <row r="6" spans="1:17" ht="15">
      <c r="A6" s="5" t="s">
        <v>56</v>
      </c>
      <c r="B6" s="10" t="s">
        <v>44</v>
      </c>
      <c r="C6" s="5">
        <f>VLOOKUP(B:B,SCHRS!A:B,2,FALSE)</f>
        <v>0.944</v>
      </c>
      <c r="D6" s="5" t="s">
        <v>94</v>
      </c>
      <c r="E6" s="5" t="s">
        <v>95</v>
      </c>
      <c r="F6" s="5" t="s">
        <v>96</v>
      </c>
      <c r="G6" s="5" t="s">
        <v>115</v>
      </c>
      <c r="H6" s="2">
        <v>0.4791666666666667</v>
      </c>
      <c r="I6" s="2">
        <v>0.5189699074074073</v>
      </c>
      <c r="J6" s="2">
        <v>0.5534606481481482</v>
      </c>
      <c r="K6" s="2">
        <v>0.5812384259259259</v>
      </c>
      <c r="L6" s="2"/>
      <c r="M6" s="2"/>
      <c r="N6" s="2">
        <f>K6</f>
        <v>0.5812384259259259</v>
      </c>
      <c r="O6" s="2">
        <f>N6-H6</f>
        <v>0.10207175925925921</v>
      </c>
      <c r="P6" s="2">
        <f>O6/C6</f>
        <v>0.10812686362209663</v>
      </c>
      <c r="Q6" s="20">
        <v>2</v>
      </c>
    </row>
    <row r="7" spans="1:17" ht="15">
      <c r="A7" s="5" t="s">
        <v>56</v>
      </c>
      <c r="B7" s="10" t="s">
        <v>70</v>
      </c>
      <c r="C7" s="5">
        <f>VLOOKUP(B:B,SCHRS!A:B,2,FALSE)</f>
        <v>1</v>
      </c>
      <c r="D7" s="5">
        <v>1577</v>
      </c>
      <c r="E7" s="5" t="s">
        <v>62</v>
      </c>
      <c r="F7" s="5" t="s">
        <v>63</v>
      </c>
      <c r="G7" s="5" t="s">
        <v>116</v>
      </c>
      <c r="H7" s="2">
        <v>0.4791666666666667</v>
      </c>
      <c r="I7" s="2">
        <v>0.5226620370370371</v>
      </c>
      <c r="J7" s="2">
        <v>0.5578703703703703</v>
      </c>
      <c r="K7" s="2">
        <v>0.5887152777777778</v>
      </c>
      <c r="L7" s="2"/>
      <c r="M7" s="2"/>
      <c r="N7" s="2">
        <f>K7</f>
        <v>0.5887152777777778</v>
      </c>
      <c r="O7" s="2">
        <f>N7-H7</f>
        <v>0.10954861111111108</v>
      </c>
      <c r="P7" s="2">
        <f>O7/C7</f>
        <v>0.10954861111111108</v>
      </c>
      <c r="Q7" s="20">
        <v>3</v>
      </c>
    </row>
    <row r="8" spans="1:17" ht="15">
      <c r="A8" s="5" t="s">
        <v>56</v>
      </c>
      <c r="B8" s="10" t="s">
        <v>70</v>
      </c>
      <c r="C8" s="5">
        <f>VLOOKUP(B:B,SCHRS!A:B,2,FALSE)</f>
        <v>1</v>
      </c>
      <c r="D8" s="5">
        <v>501</v>
      </c>
      <c r="E8" s="5" t="s">
        <v>103</v>
      </c>
      <c r="F8" s="5" t="s">
        <v>104</v>
      </c>
      <c r="G8" s="5" t="s">
        <v>117</v>
      </c>
      <c r="H8" s="2">
        <v>0.4791666666666667</v>
      </c>
      <c r="I8" s="2">
        <v>0.5231597222222223</v>
      </c>
      <c r="J8" s="2">
        <v>0.5593865740740741</v>
      </c>
      <c r="K8" s="2">
        <v>0.5906134259259259</v>
      </c>
      <c r="L8" s="2"/>
      <c r="M8" s="2"/>
      <c r="N8" s="2">
        <f>K8</f>
        <v>0.5906134259259259</v>
      </c>
      <c r="O8" s="2">
        <f>N8-H8</f>
        <v>0.11144675925925923</v>
      </c>
      <c r="P8" s="2">
        <f>O8/C8</f>
        <v>0.11144675925925923</v>
      </c>
      <c r="Q8" s="20">
        <v>4</v>
      </c>
    </row>
    <row r="9" spans="1:17" ht="15">
      <c r="A9" s="5" t="s">
        <v>56</v>
      </c>
      <c r="B9" s="10" t="s">
        <v>59</v>
      </c>
      <c r="C9" s="5">
        <f>VLOOKUP(B:B,SCHRS!A:B,2,FALSE)</f>
        <v>0.856</v>
      </c>
      <c r="D9" s="5" t="s">
        <v>86</v>
      </c>
      <c r="E9" s="5" t="s">
        <v>64</v>
      </c>
      <c r="F9" s="5" t="s">
        <v>87</v>
      </c>
      <c r="G9" s="5" t="s">
        <v>118</v>
      </c>
      <c r="H9" s="2">
        <v>0.4791666666666667</v>
      </c>
      <c r="I9" s="2">
        <v>0.5174652777777778</v>
      </c>
      <c r="J9" s="2">
        <v>0.5493402777777777</v>
      </c>
      <c r="K9" s="2">
        <v>0.5758680555555555</v>
      </c>
      <c r="L9" s="2"/>
      <c r="M9" s="2"/>
      <c r="N9" s="2">
        <f>K9</f>
        <v>0.5758680555555555</v>
      </c>
      <c r="O9" s="2">
        <f>N9-H9</f>
        <v>0.09670138888888885</v>
      </c>
      <c r="P9" s="2">
        <f>O9/C9</f>
        <v>0.11296891225337483</v>
      </c>
      <c r="Q9" s="20">
        <v>5</v>
      </c>
    </row>
    <row r="10" spans="1:18" ht="15">
      <c r="A10" s="5" t="s">
        <v>56</v>
      </c>
      <c r="B10" s="5" t="s">
        <v>71</v>
      </c>
      <c r="C10" s="5">
        <f>VLOOKUP(B:B,SCHRS!A:B,2,FALSE)</f>
        <v>0.814</v>
      </c>
      <c r="D10" s="5" t="s">
        <v>75</v>
      </c>
      <c r="E10" s="5" t="s">
        <v>76</v>
      </c>
      <c r="F10" s="5" t="s">
        <v>77</v>
      </c>
      <c r="G10" s="5" t="s">
        <v>117</v>
      </c>
      <c r="H10" s="2">
        <v>0.4791666666666667</v>
      </c>
      <c r="I10" s="2">
        <v>0.5115046296296296</v>
      </c>
      <c r="J10" s="2">
        <v>0.5406944444444445</v>
      </c>
      <c r="K10" s="2">
        <v>0.572048611111111</v>
      </c>
      <c r="L10" s="2"/>
      <c r="M10" s="2"/>
      <c r="N10" s="2">
        <f>K10</f>
        <v>0.572048611111111</v>
      </c>
      <c r="O10" s="2">
        <f>N10-H10</f>
        <v>0.09288194444444436</v>
      </c>
      <c r="P10" s="2">
        <f>O10/C10</f>
        <v>0.11410558285558277</v>
      </c>
      <c r="Q10" s="20">
        <v>6</v>
      </c>
      <c r="R10" t="s">
        <v>112</v>
      </c>
    </row>
    <row r="11" spans="1:17" ht="15">
      <c r="A11" s="5" t="s">
        <v>56</v>
      </c>
      <c r="B11" s="10" t="s">
        <v>70</v>
      </c>
      <c r="C11" s="5">
        <f>VLOOKUP(B:B,SCHRS!A:B,2,FALSE)</f>
        <v>1</v>
      </c>
      <c r="D11" s="5" t="s">
        <v>105</v>
      </c>
      <c r="E11" s="5" t="s">
        <v>106</v>
      </c>
      <c r="F11" s="5" t="s">
        <v>107</v>
      </c>
      <c r="G11" s="5" t="s">
        <v>119</v>
      </c>
      <c r="H11" s="2">
        <v>0.4791666666666667</v>
      </c>
      <c r="I11" s="2">
        <v>0.5245486111111112</v>
      </c>
      <c r="J11" s="2">
        <v>0.5611226851851852</v>
      </c>
      <c r="K11" s="2">
        <v>0.5940509259259259</v>
      </c>
      <c r="L11" s="2"/>
      <c r="M11" s="2"/>
      <c r="N11" s="2">
        <f>K11</f>
        <v>0.5940509259259259</v>
      </c>
      <c r="O11" s="2">
        <f>N11-H11</f>
        <v>0.11488425925925921</v>
      </c>
      <c r="P11" s="2">
        <f>O11/C11</f>
        <v>0.11488425925925921</v>
      </c>
      <c r="Q11" s="20">
        <v>7</v>
      </c>
    </row>
    <row r="12" spans="1:17" ht="15">
      <c r="A12" s="5" t="s">
        <v>56</v>
      </c>
      <c r="B12" s="10" t="s">
        <v>35</v>
      </c>
      <c r="C12" s="5">
        <v>0.993</v>
      </c>
      <c r="D12" s="5">
        <v>152</v>
      </c>
      <c r="E12" s="5" t="s">
        <v>74</v>
      </c>
      <c r="F12" s="5" t="s">
        <v>61</v>
      </c>
      <c r="G12" s="5" t="s">
        <v>120</v>
      </c>
      <c r="H12" s="2">
        <v>0.4791666666666667</v>
      </c>
      <c r="I12" s="2">
        <v>0.5266550925925926</v>
      </c>
      <c r="J12" s="2">
        <v>0.5644097222222222</v>
      </c>
      <c r="K12" s="2">
        <v>0.5962384259259259</v>
      </c>
      <c r="L12" s="2"/>
      <c r="M12" s="2"/>
      <c r="N12" s="2">
        <f>K12</f>
        <v>0.5962384259259259</v>
      </c>
      <c r="O12" s="2">
        <f>N12-H12</f>
        <v>0.11707175925925922</v>
      </c>
      <c r="P12" s="2">
        <f>O12/C12</f>
        <v>0.11789703852896195</v>
      </c>
      <c r="Q12" s="20">
        <v>8</v>
      </c>
    </row>
    <row r="13" spans="1:17" ht="15">
      <c r="A13" s="5" t="s">
        <v>56</v>
      </c>
      <c r="B13" s="10" t="s">
        <v>70</v>
      </c>
      <c r="C13" s="5">
        <f>VLOOKUP(B:B,SCHRS!A:B,2,FALSE)</f>
        <v>1</v>
      </c>
      <c r="D13" s="5">
        <v>3</v>
      </c>
      <c r="E13" s="5" t="s">
        <v>101</v>
      </c>
      <c r="F13" s="5" t="s">
        <v>102</v>
      </c>
      <c r="G13" s="5" t="s">
        <v>120</v>
      </c>
      <c r="H13" s="2">
        <v>0.4791666666666667</v>
      </c>
      <c r="I13" s="2">
        <v>0.5264699074074074</v>
      </c>
      <c r="J13" s="2">
        <v>0.5662731481481481</v>
      </c>
      <c r="K13" s="2">
        <v>0.5992361111111111</v>
      </c>
      <c r="L13" s="2"/>
      <c r="M13" s="2"/>
      <c r="N13" s="2">
        <f>K13</f>
        <v>0.5992361111111111</v>
      </c>
      <c r="O13" s="2">
        <f>N13-H13</f>
        <v>0.1200694444444444</v>
      </c>
      <c r="P13" s="2">
        <f>O13/C13</f>
        <v>0.1200694444444444</v>
      </c>
      <c r="Q13" s="20">
        <v>9</v>
      </c>
    </row>
    <row r="14" spans="1:17" ht="15">
      <c r="A14" s="5" t="s">
        <v>110</v>
      </c>
      <c r="B14" s="10" t="s">
        <v>44</v>
      </c>
      <c r="C14" s="5">
        <f>VLOOKUP(B:B,SCHRS!A:B,2,FALSE)</f>
        <v>0.944</v>
      </c>
      <c r="D14" s="5">
        <v>1</v>
      </c>
      <c r="E14" s="5" t="s">
        <v>84</v>
      </c>
      <c r="F14" s="5" t="s">
        <v>85</v>
      </c>
      <c r="G14" s="5" t="s">
        <v>115</v>
      </c>
      <c r="H14" s="2">
        <v>0.4791666666666667</v>
      </c>
      <c r="I14" s="2">
        <v>0.5434027777777778</v>
      </c>
      <c r="J14" s="2">
        <v>0.6027893518518518</v>
      </c>
      <c r="K14" s="2"/>
      <c r="L14" s="2"/>
      <c r="M14" s="2"/>
      <c r="N14" s="2">
        <f>K14</f>
        <v>0</v>
      </c>
      <c r="O14" s="2">
        <f>N14-H14</f>
        <v>-0.4791666666666667</v>
      </c>
      <c r="P14" s="2">
        <f>O14/C14</f>
        <v>-0.5075918079096046</v>
      </c>
      <c r="Q14" s="2"/>
    </row>
    <row r="15" spans="1:17" ht="15">
      <c r="A15" s="5" t="s">
        <v>108</v>
      </c>
      <c r="B15" s="10" t="s">
        <v>44</v>
      </c>
      <c r="C15" s="5">
        <v>0.944</v>
      </c>
      <c r="D15" s="5" t="s">
        <v>90</v>
      </c>
      <c r="E15" s="5" t="s">
        <v>60</v>
      </c>
      <c r="F15" s="5" t="s">
        <v>91</v>
      </c>
      <c r="G15" s="5" t="s">
        <v>117</v>
      </c>
      <c r="H15" s="2">
        <v>0.4791666666666667</v>
      </c>
      <c r="I15" s="2" t="s">
        <v>108</v>
      </c>
      <c r="J15" s="2"/>
      <c r="K15" s="2"/>
      <c r="L15" s="2"/>
      <c r="M15" s="2"/>
      <c r="N15" s="2">
        <f>K15</f>
        <v>0</v>
      </c>
      <c r="O15" s="2">
        <f>N15-H15</f>
        <v>-0.4791666666666667</v>
      </c>
      <c r="P15" s="2">
        <f>O15/C15</f>
        <v>-0.5075918079096046</v>
      </c>
      <c r="Q15" s="2"/>
    </row>
    <row r="16" spans="1:17" ht="15">
      <c r="A16" s="5" t="s">
        <v>67</v>
      </c>
      <c r="B16" s="10" t="s">
        <v>70</v>
      </c>
      <c r="C16" s="5">
        <f>VLOOKUP(B:B,SCHRS!A:B,2,FALSE)</f>
        <v>1</v>
      </c>
      <c r="D16" s="5">
        <v>2440</v>
      </c>
      <c r="E16" s="5" t="s">
        <v>97</v>
      </c>
      <c r="F16" s="5" t="s">
        <v>98</v>
      </c>
      <c r="G16" s="5" t="s">
        <v>120</v>
      </c>
      <c r="H16" s="2">
        <v>0.4791666666666667</v>
      </c>
      <c r="I16" s="2">
        <v>0.534537037037037</v>
      </c>
      <c r="J16" s="2">
        <v>0.5820138888888889</v>
      </c>
      <c r="K16" s="2"/>
      <c r="L16" s="2"/>
      <c r="M16" s="2"/>
      <c r="N16" s="2">
        <f>K16</f>
        <v>0</v>
      </c>
      <c r="O16" s="2">
        <f>N16-H16</f>
        <v>-0.4791666666666667</v>
      </c>
      <c r="P16" s="2">
        <f>O16/C16</f>
        <v>-0.4791666666666667</v>
      </c>
      <c r="Q16" s="2"/>
    </row>
    <row r="17" spans="1:17" ht="15">
      <c r="A17" s="5" t="s">
        <v>67</v>
      </c>
      <c r="B17" s="10" t="s">
        <v>30</v>
      </c>
      <c r="C17" s="5">
        <f>VLOOKUP(B:B,SCHRS!A:B,2,FALSE)</f>
        <v>1.019</v>
      </c>
      <c r="D17" s="5">
        <v>361</v>
      </c>
      <c r="E17" s="5" t="s">
        <v>72</v>
      </c>
      <c r="F17" s="5" t="s">
        <v>73</v>
      </c>
      <c r="G17" s="5" t="s">
        <v>120</v>
      </c>
      <c r="H17" s="2">
        <v>0.4791666666666667</v>
      </c>
      <c r="I17" s="2">
        <v>0.5359375</v>
      </c>
      <c r="J17" s="2"/>
      <c r="K17" s="2"/>
      <c r="L17" s="2"/>
      <c r="M17" s="2"/>
      <c r="N17" s="2">
        <f>K17</f>
        <v>0</v>
      </c>
      <c r="O17" s="2">
        <f>N17-H17</f>
        <v>-0.4791666666666667</v>
      </c>
      <c r="P17" s="2">
        <f>O17/C17</f>
        <v>-0.4702322538436376</v>
      </c>
      <c r="Q17" s="2"/>
    </row>
    <row r="18" spans="1:17" ht="15">
      <c r="A18" s="5" t="s">
        <v>109</v>
      </c>
      <c r="B18" s="10" t="s">
        <v>14</v>
      </c>
      <c r="C18" s="5">
        <f>VLOOKUP(B:B,SCHRS!A:B,2,FALSE)</f>
        <v>1.213</v>
      </c>
      <c r="D18" s="5">
        <v>4871</v>
      </c>
      <c r="E18" s="5" t="s">
        <v>78</v>
      </c>
      <c r="F18" s="5" t="s">
        <v>79</v>
      </c>
      <c r="G18" s="5" t="s">
        <v>115</v>
      </c>
      <c r="H18" s="2">
        <v>0.4791666666666667</v>
      </c>
      <c r="I18" s="2">
        <v>0.547488425925926</v>
      </c>
      <c r="J18" s="2">
        <v>0.6151041666666667</v>
      </c>
      <c r="K18" s="2"/>
      <c r="L18" s="2"/>
      <c r="M18" s="2"/>
      <c r="N18" s="2">
        <f>K18</f>
        <v>0</v>
      </c>
      <c r="O18" s="2">
        <f>N18-H18</f>
        <v>-0.4791666666666667</v>
      </c>
      <c r="P18" s="2">
        <f>O18/C18</f>
        <v>-0.395026106073097</v>
      </c>
      <c r="Q18" s="2"/>
    </row>
    <row r="19" spans="1:17" ht="15">
      <c r="A19" s="5" t="s">
        <v>109</v>
      </c>
      <c r="B19" s="10" t="s">
        <v>14</v>
      </c>
      <c r="C19" s="5">
        <f>VLOOKUP(B:B,SCHRS!A:B,2,FALSE)</f>
        <v>1.213</v>
      </c>
      <c r="D19" s="5">
        <v>7573</v>
      </c>
      <c r="E19" s="5" t="s">
        <v>80</v>
      </c>
      <c r="F19" s="5" t="s">
        <v>81</v>
      </c>
      <c r="G19" s="5" t="s">
        <v>115</v>
      </c>
      <c r="H19" s="2">
        <v>0.4791666666666667</v>
      </c>
      <c r="I19" s="2">
        <v>0.5448611111111111</v>
      </c>
      <c r="J19" s="2">
        <v>0.5901736111111111</v>
      </c>
      <c r="K19" s="2"/>
      <c r="L19" s="2"/>
      <c r="M19" s="2"/>
      <c r="N19" s="2">
        <f>K19</f>
        <v>0</v>
      </c>
      <c r="O19" s="2">
        <f>N19-H19</f>
        <v>-0.4791666666666667</v>
      </c>
      <c r="P19" s="2">
        <f>O19/C19</f>
        <v>-0.395026106073097</v>
      </c>
      <c r="Q19" s="2"/>
    </row>
    <row r="20" spans="1:17" ht="15">
      <c r="A20" s="5" t="s">
        <v>109</v>
      </c>
      <c r="B20" s="10" t="s">
        <v>14</v>
      </c>
      <c r="C20" s="5">
        <f>VLOOKUP(B:B,SCHRS!A:B,2,FALSE)</f>
        <v>1.213</v>
      </c>
      <c r="D20" s="5">
        <v>757</v>
      </c>
      <c r="E20" s="5" t="s">
        <v>82</v>
      </c>
      <c r="F20" s="5" t="s">
        <v>83</v>
      </c>
      <c r="G20" s="5" t="s">
        <v>115</v>
      </c>
      <c r="H20" s="2">
        <v>0.4791666666666667</v>
      </c>
      <c r="I20" s="2">
        <v>0.5443518518518519</v>
      </c>
      <c r="J20" s="2">
        <v>0.5873148148148148</v>
      </c>
      <c r="K20" s="2"/>
      <c r="L20" s="2"/>
      <c r="M20" s="2"/>
      <c r="N20" s="2">
        <f>K20</f>
        <v>0</v>
      </c>
      <c r="O20" s="2">
        <f>N20-H20</f>
        <v>-0.4791666666666667</v>
      </c>
      <c r="P20" s="2">
        <f>O20/C20</f>
        <v>-0.395026106073097</v>
      </c>
      <c r="Q20" s="2"/>
    </row>
    <row r="21" spans="1:17" ht="15">
      <c r="A21" s="5" t="s">
        <v>109</v>
      </c>
      <c r="B21" s="10" t="s">
        <v>14</v>
      </c>
      <c r="C21" s="5">
        <f>VLOOKUP(B:B,SCHRS!A:B,2,FALSE)</f>
        <v>1.213</v>
      </c>
      <c r="D21" s="5">
        <v>7514</v>
      </c>
      <c r="E21" s="5" t="s">
        <v>88</v>
      </c>
      <c r="F21" s="5" t="s">
        <v>89</v>
      </c>
      <c r="G21" s="5" t="s">
        <v>120</v>
      </c>
      <c r="H21" s="2">
        <v>0.4791666666666667</v>
      </c>
      <c r="I21" s="2">
        <v>0.5442824074074074</v>
      </c>
      <c r="J21" s="2">
        <v>0.5964699074074075</v>
      </c>
      <c r="K21" s="2"/>
      <c r="L21" s="2"/>
      <c r="M21" s="2"/>
      <c r="N21" s="2">
        <f>K21</f>
        <v>0</v>
      </c>
      <c r="O21" s="2">
        <f>N21-H21</f>
        <v>-0.4791666666666667</v>
      </c>
      <c r="P21" s="2">
        <f>O21/C21</f>
        <v>-0.395026106073097</v>
      </c>
      <c r="Q21" s="2"/>
    </row>
    <row r="22" spans="1:17" ht="15">
      <c r="A22" s="5" t="s">
        <v>109</v>
      </c>
      <c r="B22" s="10" t="s">
        <v>14</v>
      </c>
      <c r="C22" s="5">
        <f>VLOOKUP(B:B,SCHRS!A:B,2,FALSE)</f>
        <v>1.213</v>
      </c>
      <c r="D22" s="5">
        <v>7700</v>
      </c>
      <c r="E22" s="5" t="s">
        <v>92</v>
      </c>
      <c r="F22" s="5" t="s">
        <v>93</v>
      </c>
      <c r="G22" s="5" t="s">
        <v>120</v>
      </c>
      <c r="H22" s="2">
        <v>0.4791666666666667</v>
      </c>
      <c r="I22" s="2">
        <v>0.5394444444444445</v>
      </c>
      <c r="J22" s="2">
        <v>0.5822453703703704</v>
      </c>
      <c r="K22" s="2"/>
      <c r="L22" s="2"/>
      <c r="M22" s="2"/>
      <c r="N22" s="2">
        <f>K22</f>
        <v>0</v>
      </c>
      <c r="O22" s="2">
        <f>N22-H22</f>
        <v>-0.4791666666666667</v>
      </c>
      <c r="P22" s="2">
        <f>O22/C22</f>
        <v>-0.395026106073097</v>
      </c>
      <c r="Q22" s="2"/>
    </row>
    <row r="23" spans="1:17" ht="15">
      <c r="A23" s="5"/>
      <c r="B23" s="10"/>
      <c r="C23" s="5"/>
      <c r="D23" s="5"/>
      <c r="E23" s="5"/>
      <c r="F23" s="5"/>
      <c r="G23" s="5"/>
      <c r="H23" s="2">
        <v>0.4791666666666667</v>
      </c>
      <c r="I23" s="2"/>
      <c r="J23" s="2"/>
      <c r="K23" s="2"/>
      <c r="L23" s="2"/>
      <c r="M23" s="2"/>
      <c r="N23" s="2">
        <f>L23</f>
        <v>0</v>
      </c>
      <c r="O23" s="2">
        <f>N23-H23</f>
        <v>-0.4791666666666667</v>
      </c>
      <c r="P23" s="2" t="e">
        <f>O23/C23</f>
        <v>#DIV/0!</v>
      </c>
      <c r="Q23" s="2"/>
    </row>
    <row r="24" spans="1:17" ht="15">
      <c r="A24" s="5"/>
      <c r="B24" s="10"/>
      <c r="C24" s="5"/>
      <c r="D24" s="5"/>
      <c r="E24" s="5"/>
      <c r="F24" s="5"/>
      <c r="G24" s="5"/>
      <c r="H24" s="2">
        <v>0.4791666666666667</v>
      </c>
      <c r="I24" s="2"/>
      <c r="J24" s="2"/>
      <c r="K24" s="2"/>
      <c r="L24" s="2"/>
      <c r="M24" s="2"/>
      <c r="N24" s="2">
        <f>L24</f>
        <v>0</v>
      </c>
      <c r="O24" s="2">
        <f>N24-H24</f>
        <v>-0.4791666666666667</v>
      </c>
      <c r="P24" s="2" t="e">
        <f>O24/C24</f>
        <v>#DIV/0!</v>
      </c>
      <c r="Q24" s="2"/>
    </row>
    <row r="25" spans="1:17" ht="15">
      <c r="A25" s="5"/>
      <c r="B25" s="5"/>
      <c r="C25" s="5"/>
      <c r="D25" s="5"/>
      <c r="E25" s="5"/>
      <c r="F25" s="5"/>
      <c r="G25" s="5"/>
      <c r="H25" s="2">
        <v>0.4791666666666667</v>
      </c>
      <c r="I25" s="2"/>
      <c r="J25" s="2"/>
      <c r="K25" s="2"/>
      <c r="L25" s="2"/>
      <c r="M25" s="2"/>
      <c r="N25" s="2">
        <f>L25</f>
        <v>0</v>
      </c>
      <c r="O25" s="2">
        <f>N25-H25</f>
        <v>-0.4791666666666667</v>
      </c>
      <c r="P25" s="2" t="e">
        <f>O25/C25</f>
        <v>#DIV/0!</v>
      </c>
      <c r="Q25" s="2"/>
    </row>
    <row r="26" spans="1:17" ht="15">
      <c r="A26" s="5"/>
      <c r="B26" s="5"/>
      <c r="C26" s="5"/>
      <c r="D26" s="5"/>
      <c r="E26" s="5"/>
      <c r="F26" s="5"/>
      <c r="G26" s="5"/>
      <c r="H26" s="2">
        <v>0.4791666666666667</v>
      </c>
      <c r="I26" s="2"/>
      <c r="J26" s="2"/>
      <c r="K26" s="2"/>
      <c r="L26" s="2"/>
      <c r="M26" s="2"/>
      <c r="N26" s="2">
        <f>L26</f>
        <v>0</v>
      </c>
      <c r="O26" s="2">
        <f>N26-H26</f>
        <v>-0.4791666666666667</v>
      </c>
      <c r="P26" s="2" t="e">
        <f>O26/C26</f>
        <v>#DIV/0!</v>
      </c>
      <c r="Q26" s="2"/>
    </row>
    <row r="27" spans="1:17" ht="15">
      <c r="A27" s="5"/>
      <c r="B27" s="5"/>
      <c r="C27" s="5"/>
      <c r="D27" s="5"/>
      <c r="E27" s="5"/>
      <c r="F27" s="5"/>
      <c r="G27" s="5"/>
      <c r="H27" s="2">
        <v>0.4791666666666667</v>
      </c>
      <c r="I27" s="2"/>
      <c r="J27" s="2"/>
      <c r="K27" s="2"/>
      <c r="L27" s="2"/>
      <c r="M27" s="2"/>
      <c r="N27" s="2">
        <f>L27</f>
        <v>0</v>
      </c>
      <c r="O27" s="2">
        <f>N27-H27</f>
        <v>-0.4791666666666667</v>
      </c>
      <c r="P27" s="2" t="e">
        <f>O27/C27</f>
        <v>#DIV/0!</v>
      </c>
      <c r="Q27" s="2"/>
    </row>
    <row r="28" spans="1:17" ht="15">
      <c r="A28" s="5"/>
      <c r="B28" s="5"/>
      <c r="C28" s="5"/>
      <c r="D28" s="5"/>
      <c r="E28" s="5"/>
      <c r="F28" s="5"/>
      <c r="G28" s="5"/>
      <c r="H28" s="2">
        <v>0.4791666666666667</v>
      </c>
      <c r="I28" s="2"/>
      <c r="J28" s="2"/>
      <c r="K28" s="2"/>
      <c r="L28" s="2"/>
      <c r="M28" s="2"/>
      <c r="N28" s="2">
        <f>L28</f>
        <v>0</v>
      </c>
      <c r="O28" s="2">
        <f>N28-H28</f>
        <v>-0.4791666666666667</v>
      </c>
      <c r="P28" s="2" t="e">
        <f>O28/C28</f>
        <v>#DIV/0!</v>
      </c>
      <c r="Q28" s="2"/>
    </row>
    <row r="29" spans="1:17" ht="15">
      <c r="A29" s="5"/>
      <c r="B29" s="5"/>
      <c r="C29" s="5"/>
      <c r="D29" s="5"/>
      <c r="E29" s="5"/>
      <c r="F29" s="5"/>
      <c r="G29" s="5"/>
      <c r="H29" s="2">
        <v>0.4791666666666667</v>
      </c>
      <c r="I29" s="2"/>
      <c r="J29" s="2"/>
      <c r="K29" s="2"/>
      <c r="L29" s="2"/>
      <c r="M29" s="2"/>
      <c r="N29" s="2">
        <f>L29</f>
        <v>0</v>
      </c>
      <c r="O29" s="2">
        <f>N29-H29</f>
        <v>-0.4791666666666667</v>
      </c>
      <c r="P29" s="2" t="e">
        <f>O29/C29</f>
        <v>#DIV/0!</v>
      </c>
      <c r="Q29" s="2"/>
    </row>
    <row r="30" spans="1:17" ht="15">
      <c r="A30" s="5"/>
      <c r="B30" s="5"/>
      <c r="C30" s="5"/>
      <c r="D30" s="5"/>
      <c r="E30" s="5"/>
      <c r="F30" s="5"/>
      <c r="G30" s="5"/>
      <c r="H30" s="2">
        <v>0.4791666666666667</v>
      </c>
      <c r="I30" s="2"/>
      <c r="J30" s="2"/>
      <c r="K30" s="2"/>
      <c r="L30" s="2"/>
      <c r="M30" s="2"/>
      <c r="N30" s="2">
        <f>L30</f>
        <v>0</v>
      </c>
      <c r="O30" s="2">
        <f>N30-H30</f>
        <v>-0.4791666666666667</v>
      </c>
      <c r="P30" s="2" t="e">
        <f>O30/C30</f>
        <v>#DIV/0!</v>
      </c>
      <c r="Q30" s="2"/>
    </row>
    <row r="31" spans="1:17" ht="15">
      <c r="A31" s="5"/>
      <c r="B31" s="5"/>
      <c r="C31" s="5"/>
      <c r="D31" s="5"/>
      <c r="E31" s="5"/>
      <c r="F31" s="5"/>
      <c r="G31" s="5"/>
      <c r="H31" s="2">
        <v>0.4791666666666667</v>
      </c>
      <c r="I31" s="2"/>
      <c r="J31" s="2"/>
      <c r="K31" s="2"/>
      <c r="L31" s="2"/>
      <c r="M31" s="2"/>
      <c r="N31" s="2">
        <f>L31</f>
        <v>0</v>
      </c>
      <c r="O31" s="2">
        <f>N31-H31</f>
        <v>-0.4791666666666667</v>
      </c>
      <c r="P31" s="2" t="e">
        <f>O31/C31</f>
        <v>#DIV/0!</v>
      </c>
      <c r="Q31" s="2"/>
    </row>
    <row r="32" spans="1:17" ht="15">
      <c r="A32" s="5"/>
      <c r="B32" s="5"/>
      <c r="C32" s="5"/>
      <c r="D32" s="5"/>
      <c r="E32" s="5"/>
      <c r="F32" s="5"/>
      <c r="G32" s="5"/>
      <c r="H32" s="2">
        <v>0.4791666666666667</v>
      </c>
      <c r="I32" s="2"/>
      <c r="J32" s="2"/>
      <c r="K32" s="2"/>
      <c r="L32" s="2"/>
      <c r="M32" s="2"/>
      <c r="N32" s="2">
        <f>L32</f>
        <v>0</v>
      </c>
      <c r="O32" s="2">
        <f>N32-H32</f>
        <v>-0.4791666666666667</v>
      </c>
      <c r="P32" s="2" t="e">
        <f>O32/C32</f>
        <v>#DIV/0!</v>
      </c>
      <c r="Q32" s="2"/>
    </row>
    <row r="33" spans="1:17" ht="15">
      <c r="A33" s="5"/>
      <c r="B33" s="5"/>
      <c r="C33" s="5"/>
      <c r="D33" s="5"/>
      <c r="E33" s="5"/>
      <c r="F33" s="5"/>
      <c r="G33" s="5"/>
      <c r="H33" s="2">
        <v>0.4791666666666667</v>
      </c>
      <c r="I33" s="2"/>
      <c r="J33" s="2"/>
      <c r="K33" s="2"/>
      <c r="L33" s="2"/>
      <c r="M33" s="2"/>
      <c r="N33" s="2">
        <f>L33</f>
        <v>0</v>
      </c>
      <c r="O33" s="2">
        <f>N33-H33</f>
        <v>-0.4791666666666667</v>
      </c>
      <c r="P33" s="2" t="e">
        <f>O33/C33</f>
        <v>#DIV/0!</v>
      </c>
      <c r="Q33" s="2"/>
    </row>
    <row r="34" spans="1:17" ht="15">
      <c r="A34" s="5"/>
      <c r="B34" s="5"/>
      <c r="C34" s="5"/>
      <c r="D34" s="5"/>
      <c r="E34" s="5"/>
      <c r="F34" s="5"/>
      <c r="G34" s="5"/>
      <c r="H34" s="2">
        <v>0.4791666666666667</v>
      </c>
      <c r="I34" s="2"/>
      <c r="J34" s="2"/>
      <c r="K34" s="2"/>
      <c r="L34" s="2"/>
      <c r="M34" s="2"/>
      <c r="N34" s="2">
        <f>L34</f>
        <v>0</v>
      </c>
      <c r="O34" s="2">
        <f>N34-H34</f>
        <v>-0.4791666666666667</v>
      </c>
      <c r="P34" s="2" t="e">
        <f>O34/C34</f>
        <v>#DIV/0!</v>
      </c>
      <c r="Q34" s="2"/>
    </row>
    <row r="35" spans="1:17" ht="15">
      <c r="A35" s="5"/>
      <c r="B35" s="5"/>
      <c r="C35" s="5"/>
      <c r="D35" s="5"/>
      <c r="E35" s="5"/>
      <c r="F35" s="5"/>
      <c r="G35" s="5"/>
      <c r="H35" s="2">
        <v>0.4791666666666667</v>
      </c>
      <c r="I35" s="2"/>
      <c r="J35" s="2"/>
      <c r="K35" s="2"/>
      <c r="L35" s="2"/>
      <c r="M35" s="2"/>
      <c r="N35" s="2">
        <f>L35</f>
        <v>0</v>
      </c>
      <c r="O35" s="2">
        <f>N35-H35</f>
        <v>-0.4791666666666667</v>
      </c>
      <c r="P35" s="2" t="e">
        <f>O35/C35</f>
        <v>#DIV/0!</v>
      </c>
      <c r="Q35" s="2"/>
    </row>
    <row r="36" spans="1:17" ht="15">
      <c r="A36" s="5"/>
      <c r="B36" s="5"/>
      <c r="C36" s="5"/>
      <c r="D36" s="5"/>
      <c r="E36" s="5"/>
      <c r="F36" s="5"/>
      <c r="G36" s="5"/>
      <c r="H36" s="2">
        <v>0.4791666666666667</v>
      </c>
      <c r="I36" s="2"/>
      <c r="J36" s="2"/>
      <c r="K36" s="2"/>
      <c r="L36" s="2"/>
      <c r="M36" s="2"/>
      <c r="N36" s="2">
        <f>L36</f>
        <v>0</v>
      </c>
      <c r="O36" s="2">
        <f>N36-H36</f>
        <v>-0.4791666666666667</v>
      </c>
      <c r="P36" s="2" t="e">
        <f>O36/C36</f>
        <v>#DIV/0!</v>
      </c>
      <c r="Q36" s="2"/>
    </row>
    <row r="37" spans="1:17" ht="15">
      <c r="A37" s="5"/>
      <c r="B37" s="5"/>
      <c r="C37" s="5"/>
      <c r="D37" s="5"/>
      <c r="E37" s="5"/>
      <c r="F37" s="5"/>
      <c r="G37" s="5"/>
      <c r="H37" s="2">
        <v>0.4791666666666667</v>
      </c>
      <c r="I37" s="2"/>
      <c r="J37" s="2"/>
      <c r="K37" s="2"/>
      <c r="L37" s="2"/>
      <c r="M37" s="2"/>
      <c r="N37" s="2">
        <f>L37</f>
        <v>0</v>
      </c>
      <c r="O37" s="2">
        <f>N37-H37</f>
        <v>-0.4791666666666667</v>
      </c>
      <c r="P37" s="2" t="e">
        <f>O37/C37</f>
        <v>#DIV/0!</v>
      </c>
      <c r="Q37" s="2"/>
    </row>
    <row r="38" spans="1:17" ht="15">
      <c r="A38" s="5"/>
      <c r="B38" s="5"/>
      <c r="C38" s="5"/>
      <c r="D38" s="5"/>
      <c r="E38" s="5"/>
      <c r="F38" s="5"/>
      <c r="G38" s="5"/>
      <c r="H38" s="2">
        <v>0.4791666666666667</v>
      </c>
      <c r="I38" s="2"/>
      <c r="J38" s="2"/>
      <c r="K38" s="2"/>
      <c r="L38" s="2"/>
      <c r="M38" s="2"/>
      <c r="N38" s="2">
        <f>L38</f>
        <v>0</v>
      </c>
      <c r="O38" s="2">
        <f>N38-H38</f>
        <v>-0.4791666666666667</v>
      </c>
      <c r="P38" s="2" t="e">
        <f>O38/C38</f>
        <v>#DIV/0!</v>
      </c>
      <c r="Q38" s="2"/>
    </row>
    <row r="39" spans="1:17" ht="15">
      <c r="A39" s="5"/>
      <c r="B39" s="5"/>
      <c r="C39" s="5"/>
      <c r="D39" s="5"/>
      <c r="E39" s="5"/>
      <c r="F39" s="5"/>
      <c r="G39" s="5"/>
      <c r="H39" s="2">
        <v>0.4791666666666667</v>
      </c>
      <c r="I39" s="2"/>
      <c r="J39" s="2"/>
      <c r="K39" s="2"/>
      <c r="L39" s="2"/>
      <c r="M39" s="2"/>
      <c r="N39" s="2">
        <f>L39</f>
        <v>0</v>
      </c>
      <c r="O39" s="2">
        <f>N39-H39</f>
        <v>-0.4791666666666667</v>
      </c>
      <c r="P39" s="2" t="e">
        <f>O39/C39</f>
        <v>#DIV/0!</v>
      </c>
      <c r="Q39" s="2"/>
    </row>
    <row r="40" spans="1:17" ht="15">
      <c r="A40" s="5"/>
      <c r="B40" s="5"/>
      <c r="C40" s="5"/>
      <c r="D40" s="5"/>
      <c r="E40" s="5"/>
      <c r="F40" s="5"/>
      <c r="G40" s="5"/>
      <c r="H40" s="2">
        <v>0.4791666666666667</v>
      </c>
      <c r="I40" s="2"/>
      <c r="J40" s="2"/>
      <c r="K40" s="2"/>
      <c r="L40" s="2"/>
      <c r="M40" s="2"/>
      <c r="N40" s="2">
        <f>L40</f>
        <v>0</v>
      </c>
      <c r="O40" s="2">
        <f>N40-H40</f>
        <v>-0.4791666666666667</v>
      </c>
      <c r="P40" s="2" t="e">
        <f>O40/C40</f>
        <v>#DIV/0!</v>
      </c>
      <c r="Q40" s="2"/>
    </row>
    <row r="41" spans="1:17" ht="15">
      <c r="A41" s="5"/>
      <c r="B41" s="5"/>
      <c r="C41" s="5"/>
      <c r="D41" s="5"/>
      <c r="E41" s="5"/>
      <c r="F41" s="5"/>
      <c r="G41" s="5"/>
      <c r="H41" s="2">
        <v>0.4791666666666667</v>
      </c>
      <c r="I41" s="2"/>
      <c r="J41" s="2"/>
      <c r="K41" s="2"/>
      <c r="L41" s="2"/>
      <c r="M41" s="2"/>
      <c r="N41" s="2">
        <f>L41</f>
        <v>0</v>
      </c>
      <c r="O41" s="2">
        <f>N41-H41</f>
        <v>-0.4791666666666667</v>
      </c>
      <c r="P41" s="2" t="e">
        <f>O41/C41</f>
        <v>#DIV/0!</v>
      </c>
      <c r="Q41" s="2"/>
    </row>
    <row r="42" spans="1:17" ht="15">
      <c r="A42" s="5"/>
      <c r="B42" s="5"/>
      <c r="C42" s="5"/>
      <c r="D42" s="5"/>
      <c r="E42" s="5"/>
      <c r="F42" s="5"/>
      <c r="G42" s="5"/>
      <c r="H42" s="2">
        <v>0.4791666666666667</v>
      </c>
      <c r="I42" s="2"/>
      <c r="J42" s="2"/>
      <c r="K42" s="2"/>
      <c r="L42" s="2"/>
      <c r="M42" s="2"/>
      <c r="N42" s="2">
        <f>L42</f>
        <v>0</v>
      </c>
      <c r="O42" s="2">
        <f>N42-H42</f>
        <v>-0.4791666666666667</v>
      </c>
      <c r="P42" s="2" t="e">
        <f>O42/C42</f>
        <v>#DIV/0!</v>
      </c>
      <c r="Q42" s="2"/>
    </row>
    <row r="43" spans="1:17" ht="15">
      <c r="A43" s="5"/>
      <c r="B43" s="5"/>
      <c r="C43" s="5"/>
      <c r="D43" s="5"/>
      <c r="E43" s="5"/>
      <c r="F43" s="5"/>
      <c r="G43" s="5"/>
      <c r="H43" s="2">
        <v>0.4791666666666667</v>
      </c>
      <c r="I43" s="2"/>
      <c r="J43" s="2"/>
      <c r="K43" s="2"/>
      <c r="L43" s="2"/>
      <c r="M43" s="2"/>
      <c r="N43" s="2">
        <f>L43</f>
        <v>0</v>
      </c>
      <c r="O43" s="2">
        <f>N43-H43</f>
        <v>-0.4791666666666667</v>
      </c>
      <c r="P43" s="2" t="e">
        <f>O43/C43</f>
        <v>#DIV/0!</v>
      </c>
      <c r="Q43" s="2"/>
    </row>
    <row r="44" spans="1:17" ht="15">
      <c r="A44" s="5"/>
      <c r="B44" s="5"/>
      <c r="C44" s="5"/>
      <c r="D44" s="5"/>
      <c r="E44" s="5"/>
      <c r="F44" s="5"/>
      <c r="G44" s="5"/>
      <c r="H44" s="2">
        <v>0.4791666666666667</v>
      </c>
      <c r="I44" s="2"/>
      <c r="J44" s="2"/>
      <c r="K44" s="2"/>
      <c r="L44" s="2"/>
      <c r="M44" s="2"/>
      <c r="N44" s="2">
        <f>L44</f>
        <v>0</v>
      </c>
      <c r="O44" s="2">
        <f>N44-H44</f>
        <v>-0.4791666666666667</v>
      </c>
      <c r="P44" s="2" t="e">
        <f>O44/C44</f>
        <v>#DIV/0!</v>
      </c>
      <c r="Q44" s="2"/>
    </row>
    <row r="45" spans="1:17" ht="15">
      <c r="A45" s="5"/>
      <c r="B45" s="5"/>
      <c r="C45" s="5"/>
      <c r="D45" s="5"/>
      <c r="E45" s="5"/>
      <c r="F45" s="5"/>
      <c r="G45" s="5"/>
      <c r="H45" s="2">
        <v>0.4791666666666667</v>
      </c>
      <c r="I45" s="2"/>
      <c r="J45" s="2"/>
      <c r="K45" s="2"/>
      <c r="L45" s="2"/>
      <c r="M45" s="2"/>
      <c r="N45" s="2">
        <f>L45</f>
        <v>0</v>
      </c>
      <c r="O45" s="2">
        <f>N45-H45</f>
        <v>-0.4791666666666667</v>
      </c>
      <c r="P45" s="2" t="e">
        <f>O45/C45</f>
        <v>#DIV/0!</v>
      </c>
      <c r="Q45" s="2"/>
    </row>
    <row r="46" spans="1:17" ht="15">
      <c r="A46" s="5"/>
      <c r="B46" s="5"/>
      <c r="C46" s="5"/>
      <c r="D46" s="5"/>
      <c r="E46" s="5"/>
      <c r="F46" s="5"/>
      <c r="G46" s="5"/>
      <c r="H46" s="2">
        <v>0.4791666666666667</v>
      </c>
      <c r="I46" s="2"/>
      <c r="J46" s="2"/>
      <c r="K46" s="2"/>
      <c r="L46" s="2"/>
      <c r="M46" s="2"/>
      <c r="N46" s="2">
        <f>L46</f>
        <v>0</v>
      </c>
      <c r="O46" s="2">
        <f>N46-H46</f>
        <v>-0.4791666666666667</v>
      </c>
      <c r="P46" s="2" t="e">
        <f>O46/C46</f>
        <v>#DIV/0!</v>
      </c>
      <c r="Q46" s="2"/>
    </row>
    <row r="47" spans="1:17" ht="15">
      <c r="A47" s="5"/>
      <c r="B47" s="5"/>
      <c r="C47" s="5"/>
      <c r="D47" s="5"/>
      <c r="E47" s="5"/>
      <c r="F47" s="5"/>
      <c r="G47" s="5"/>
      <c r="H47" s="2">
        <v>0.4791666666666667</v>
      </c>
      <c r="I47" s="2"/>
      <c r="J47" s="2"/>
      <c r="K47" s="2"/>
      <c r="L47" s="2"/>
      <c r="M47" s="2"/>
      <c r="N47" s="2">
        <f>L47</f>
        <v>0</v>
      </c>
      <c r="O47" s="2">
        <f>N47-H47</f>
        <v>-0.4791666666666667</v>
      </c>
      <c r="P47" s="2" t="e">
        <f>O47/C47</f>
        <v>#DIV/0!</v>
      </c>
      <c r="Q47" s="2"/>
    </row>
    <row r="48" spans="1:17" ht="15">
      <c r="A48" s="5"/>
      <c r="B48" s="5"/>
      <c r="C48" s="5"/>
      <c r="D48" s="5"/>
      <c r="E48" s="5"/>
      <c r="F48" s="5"/>
      <c r="G48" s="5"/>
      <c r="H48" s="2">
        <v>0.4791666666666667</v>
      </c>
      <c r="I48" s="2"/>
      <c r="J48" s="2"/>
      <c r="K48" s="2"/>
      <c r="L48" s="2"/>
      <c r="M48" s="2"/>
      <c r="N48" s="2">
        <f>L48</f>
        <v>0</v>
      </c>
      <c r="O48" s="2">
        <f>N48-H48</f>
        <v>-0.4791666666666667</v>
      </c>
      <c r="P48" s="2" t="e">
        <f>O48/C48</f>
        <v>#DIV/0!</v>
      </c>
      <c r="Q48" s="2"/>
    </row>
    <row r="49" spans="1:17" ht="15">
      <c r="A49" s="5"/>
      <c r="B49" s="5"/>
      <c r="C49" s="5"/>
      <c r="D49" s="5"/>
      <c r="E49" s="5"/>
      <c r="F49" s="5"/>
      <c r="G49" s="5"/>
      <c r="H49" s="2">
        <v>0.4791666666666667</v>
      </c>
      <c r="I49" s="2"/>
      <c r="J49" s="2"/>
      <c r="K49" s="2"/>
      <c r="L49" s="2"/>
      <c r="M49" s="2"/>
      <c r="N49" s="2">
        <f>L49</f>
        <v>0</v>
      </c>
      <c r="O49" s="2">
        <f>N49-H49</f>
        <v>-0.4791666666666667</v>
      </c>
      <c r="P49" s="2" t="e">
        <f>O49/C49</f>
        <v>#DIV/0!</v>
      </c>
      <c r="Q49" s="2"/>
    </row>
    <row r="50" spans="1:17" ht="15">
      <c r="A50" s="5"/>
      <c r="B50" s="5"/>
      <c r="C50" s="5"/>
      <c r="D50" s="5"/>
      <c r="E50" s="5"/>
      <c r="F50" s="5"/>
      <c r="G50" s="5"/>
      <c r="H50" s="2">
        <v>0.4791666666666667</v>
      </c>
      <c r="I50" s="2"/>
      <c r="J50" s="2"/>
      <c r="K50" s="2"/>
      <c r="L50" s="2"/>
      <c r="M50" s="2"/>
      <c r="N50" s="2">
        <f>L50</f>
        <v>0</v>
      </c>
      <c r="O50" s="2">
        <f>N50-H50</f>
        <v>-0.4791666666666667</v>
      </c>
      <c r="P50" s="2" t="e">
        <f>O50/C50</f>
        <v>#DIV/0!</v>
      </c>
      <c r="Q50" s="2"/>
    </row>
    <row r="51" spans="1:17" ht="15">
      <c r="A51" s="5"/>
      <c r="B51" s="5"/>
      <c r="C51" s="5"/>
      <c r="D51" s="5"/>
      <c r="E51" s="5"/>
      <c r="F51" s="5"/>
      <c r="G51" s="5"/>
      <c r="H51" s="2">
        <v>0.4791666666666667</v>
      </c>
      <c r="I51" s="2"/>
      <c r="J51" s="2"/>
      <c r="K51" s="2"/>
      <c r="L51" s="2"/>
      <c r="M51" s="2"/>
      <c r="N51" s="2">
        <f>L51</f>
        <v>0</v>
      </c>
      <c r="O51" s="2">
        <f>N51-H51</f>
        <v>-0.4791666666666667</v>
      </c>
      <c r="P51" s="2" t="e">
        <f>O51/C51</f>
        <v>#DIV/0!</v>
      </c>
      <c r="Q51" s="2"/>
    </row>
  </sheetData>
  <sheetProtection/>
  <autoFilter ref="A4:R51">
    <sortState ref="A5:R51">
      <sortCondition sortBy="value" ref="Q5:Q51"/>
    </sortState>
  </autoFilter>
  <mergeCells count="1">
    <mergeCell ref="H3:P3"/>
  </mergeCells>
  <printOptions/>
  <pageMargins left="0.7" right="0.7" top="0.75" bottom="0.75" header="0.3" footer="0.3"/>
  <pageSetup fitToHeight="1" fitToWidth="1" horizontalDpi="600" verticalDpi="600" orientation="landscape" paperSize="9" scale="6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7.57421875" style="5" customWidth="1"/>
    <col min="2" max="2" width="9.140625" style="5" customWidth="1"/>
    <col min="4" max="12" width="9.140625" style="6" customWidth="1"/>
  </cols>
  <sheetData>
    <row r="1" spans="1:11" ht="15">
      <c r="A1" s="8" t="s">
        <v>45</v>
      </c>
      <c r="B1" s="9" t="s">
        <v>46</v>
      </c>
      <c r="C1" t="s">
        <v>54</v>
      </c>
      <c r="K1" s="18"/>
    </row>
    <row r="2" spans="1:11" ht="15">
      <c r="A2" s="10" t="s">
        <v>59</v>
      </c>
      <c r="B2" s="10">
        <v>0.856</v>
      </c>
      <c r="C2" t="s">
        <v>55</v>
      </c>
      <c r="E2" s="11"/>
      <c r="K2" s="18"/>
    </row>
    <row r="3" spans="1:11" ht="15">
      <c r="A3" s="10" t="s">
        <v>36</v>
      </c>
      <c r="B3" s="10">
        <v>0.875</v>
      </c>
      <c r="C3" t="s">
        <v>55</v>
      </c>
      <c r="K3" s="12"/>
    </row>
    <row r="4" spans="1:11" ht="15">
      <c r="A4" s="10" t="s">
        <v>47</v>
      </c>
      <c r="B4" s="10">
        <v>0.878</v>
      </c>
      <c r="C4" t="s">
        <v>55</v>
      </c>
      <c r="K4" s="12"/>
    </row>
    <row r="5" spans="1:11" ht="15">
      <c r="A5" s="10" t="s">
        <v>44</v>
      </c>
      <c r="B5" s="10">
        <v>0.944</v>
      </c>
      <c r="C5" t="s">
        <v>55</v>
      </c>
      <c r="E5" s="13"/>
      <c r="G5" s="14"/>
      <c r="K5" s="12"/>
    </row>
    <row r="6" spans="1:11" ht="15">
      <c r="A6" s="10" t="s">
        <v>23</v>
      </c>
      <c r="B6" s="10">
        <v>0.952</v>
      </c>
      <c r="C6" t="s">
        <v>55</v>
      </c>
      <c r="E6" s="13"/>
      <c r="G6" s="14"/>
      <c r="K6" s="12"/>
    </row>
    <row r="7" spans="1:11" ht="15">
      <c r="A7" s="10" t="s">
        <v>25</v>
      </c>
      <c r="B7" s="10">
        <v>0.957</v>
      </c>
      <c r="C7" t="s">
        <v>55</v>
      </c>
      <c r="K7" s="12"/>
    </row>
    <row r="8" spans="1:11" ht="15">
      <c r="A8" s="10" t="s">
        <v>37</v>
      </c>
      <c r="B8" s="10">
        <v>0.962</v>
      </c>
      <c r="C8" t="s">
        <v>55</v>
      </c>
      <c r="K8" s="12"/>
    </row>
    <row r="9" spans="1:11" ht="15">
      <c r="A9" s="10" t="s">
        <v>58</v>
      </c>
      <c r="B9" s="10">
        <v>0.981</v>
      </c>
      <c r="C9" t="s">
        <v>55</v>
      </c>
      <c r="K9" s="12"/>
    </row>
    <row r="10" spans="1:11" ht="15">
      <c r="A10" s="10" t="s">
        <v>39</v>
      </c>
      <c r="B10" s="10">
        <v>0.972</v>
      </c>
      <c r="C10" t="s">
        <v>55</v>
      </c>
      <c r="K10" s="12"/>
    </row>
    <row r="11" spans="1:11" ht="15">
      <c r="A11" s="10" t="s">
        <v>48</v>
      </c>
      <c r="B11" s="10">
        <v>0.985</v>
      </c>
      <c r="C11" t="s">
        <v>55</v>
      </c>
      <c r="K11" s="12"/>
    </row>
    <row r="12" spans="1:11" ht="15">
      <c r="A12" s="10" t="s">
        <v>24</v>
      </c>
      <c r="B12" s="10">
        <v>0.989</v>
      </c>
      <c r="C12" t="s">
        <v>55</v>
      </c>
      <c r="K12" s="12"/>
    </row>
    <row r="13" spans="1:11" ht="15">
      <c r="A13" s="10" t="s">
        <v>35</v>
      </c>
      <c r="B13" s="10">
        <v>0.993</v>
      </c>
      <c r="C13" t="s">
        <v>55</v>
      </c>
      <c r="K13" s="12"/>
    </row>
    <row r="14" spans="1:11" ht="15">
      <c r="A14" s="10" t="s">
        <v>70</v>
      </c>
      <c r="B14" s="10">
        <v>1</v>
      </c>
      <c r="C14" t="s">
        <v>55</v>
      </c>
      <c r="K14" s="12"/>
    </row>
    <row r="15" spans="1:11" ht="15">
      <c r="A15" s="10" t="s">
        <v>57</v>
      </c>
      <c r="B15" s="10">
        <v>1.002</v>
      </c>
      <c r="C15" t="s">
        <v>55</v>
      </c>
      <c r="K15" s="12"/>
    </row>
    <row r="16" spans="1:11" ht="15">
      <c r="A16" s="10" t="s">
        <v>49</v>
      </c>
      <c r="B16" s="10">
        <v>1.003</v>
      </c>
      <c r="C16" t="s">
        <v>55</v>
      </c>
      <c r="K16" s="12"/>
    </row>
    <row r="17" spans="1:11" ht="15">
      <c r="A17" s="10" t="s">
        <v>43</v>
      </c>
      <c r="B17" s="10">
        <v>1.013</v>
      </c>
      <c r="C17" t="s">
        <v>55</v>
      </c>
      <c r="K17" s="12"/>
    </row>
    <row r="18" spans="1:11" ht="15">
      <c r="A18" s="10" t="s">
        <v>34</v>
      </c>
      <c r="B18" s="10">
        <v>1.019</v>
      </c>
      <c r="C18" t="s">
        <v>55</v>
      </c>
      <c r="K18" s="12"/>
    </row>
    <row r="19" spans="1:11" ht="15">
      <c r="A19" s="10" t="s">
        <v>30</v>
      </c>
      <c r="B19" s="10">
        <v>1.019</v>
      </c>
      <c r="C19" t="s">
        <v>55</v>
      </c>
      <c r="K19" s="12"/>
    </row>
    <row r="20" spans="1:11" ht="15">
      <c r="A20" s="10" t="s">
        <v>31</v>
      </c>
      <c r="B20" s="10">
        <v>1.021</v>
      </c>
      <c r="C20" t="s">
        <v>55</v>
      </c>
      <c r="K20" s="12"/>
    </row>
    <row r="21" spans="1:11" ht="15">
      <c r="A21" s="10" t="s">
        <v>32</v>
      </c>
      <c r="B21" s="10">
        <v>1.021</v>
      </c>
      <c r="C21" t="s">
        <v>55</v>
      </c>
      <c r="K21" s="12"/>
    </row>
    <row r="22" spans="1:11" ht="15">
      <c r="A22" s="10" t="s">
        <v>33</v>
      </c>
      <c r="B22" s="10">
        <v>1.021</v>
      </c>
      <c r="C22" t="s">
        <v>55</v>
      </c>
      <c r="K22" s="12"/>
    </row>
    <row r="23" spans="1:11" ht="15">
      <c r="A23" s="10" t="s">
        <v>50</v>
      </c>
      <c r="B23" s="10">
        <v>1.022</v>
      </c>
      <c r="C23" t="s">
        <v>55</v>
      </c>
      <c r="K23" s="12"/>
    </row>
    <row r="24" spans="1:11" ht="15">
      <c r="A24" s="10" t="s">
        <v>29</v>
      </c>
      <c r="B24" s="10">
        <v>1.022</v>
      </c>
      <c r="C24" t="s">
        <v>55</v>
      </c>
      <c r="K24" s="12"/>
    </row>
    <row r="25" spans="1:11" ht="15">
      <c r="A25" s="10" t="s">
        <v>22</v>
      </c>
      <c r="B25" s="10">
        <v>1.023</v>
      </c>
      <c r="C25" t="s">
        <v>55</v>
      </c>
      <c r="K25" s="12"/>
    </row>
    <row r="26" spans="1:11" ht="15">
      <c r="A26" s="10" t="s">
        <v>51</v>
      </c>
      <c r="B26" s="10">
        <v>1.027</v>
      </c>
      <c r="C26" t="s">
        <v>55</v>
      </c>
      <c r="K26" s="12"/>
    </row>
    <row r="27" spans="1:11" ht="15">
      <c r="A27" s="10" t="s">
        <v>18</v>
      </c>
      <c r="B27" s="10">
        <v>1.035</v>
      </c>
      <c r="C27" t="s">
        <v>55</v>
      </c>
      <c r="K27" s="12"/>
    </row>
    <row r="28" spans="1:11" ht="15">
      <c r="A28" s="10" t="s">
        <v>52</v>
      </c>
      <c r="B28" s="10">
        <v>1.035</v>
      </c>
      <c r="C28" t="s">
        <v>55</v>
      </c>
      <c r="K28" s="12"/>
    </row>
    <row r="29" spans="1:11" ht="15">
      <c r="A29" s="10" t="s">
        <v>38</v>
      </c>
      <c r="B29" s="10">
        <v>1.035</v>
      </c>
      <c r="C29" t="s">
        <v>55</v>
      </c>
      <c r="K29" s="12"/>
    </row>
    <row r="30" spans="1:11" ht="15">
      <c r="A30" s="10" t="s">
        <v>53</v>
      </c>
      <c r="B30" s="10">
        <v>1.036</v>
      </c>
      <c r="C30" t="s">
        <v>55</v>
      </c>
      <c r="K30" s="12"/>
    </row>
    <row r="31" spans="1:11" ht="15">
      <c r="A31" s="10" t="s">
        <v>69</v>
      </c>
      <c r="B31" s="10">
        <v>1.02</v>
      </c>
      <c r="C31" t="s">
        <v>55</v>
      </c>
      <c r="K31" s="12"/>
    </row>
    <row r="32" spans="1:11" ht="15">
      <c r="A32" s="10" t="s">
        <v>41</v>
      </c>
      <c r="B32" s="10">
        <v>1.033</v>
      </c>
      <c r="C32" t="s">
        <v>55</v>
      </c>
      <c r="K32" s="12"/>
    </row>
    <row r="33" spans="1:11" ht="15">
      <c r="A33" s="10" t="s">
        <v>40</v>
      </c>
      <c r="B33" s="10">
        <v>1.041</v>
      </c>
      <c r="C33" t="s">
        <v>55</v>
      </c>
      <c r="K33" s="12"/>
    </row>
    <row r="34" spans="1:11" ht="15">
      <c r="A34" s="10" t="s">
        <v>28</v>
      </c>
      <c r="B34" s="10">
        <v>1.048</v>
      </c>
      <c r="C34" t="s">
        <v>55</v>
      </c>
      <c r="K34" s="12"/>
    </row>
    <row r="35" spans="1:11" ht="15">
      <c r="A35" s="10" t="s">
        <v>42</v>
      </c>
      <c r="B35" s="10">
        <v>1.003</v>
      </c>
      <c r="C35" t="s">
        <v>55</v>
      </c>
      <c r="K35" s="12"/>
    </row>
    <row r="36" spans="1:11" ht="15">
      <c r="A36" s="10" t="s">
        <v>26</v>
      </c>
      <c r="B36" s="10">
        <v>1.076</v>
      </c>
      <c r="C36" t="s">
        <v>55</v>
      </c>
      <c r="K36" s="12"/>
    </row>
    <row r="37" spans="1:11" ht="15">
      <c r="A37" s="10" t="s">
        <v>20</v>
      </c>
      <c r="B37" s="10">
        <v>1.094</v>
      </c>
      <c r="C37" t="s">
        <v>55</v>
      </c>
      <c r="K37" s="12"/>
    </row>
    <row r="38" spans="1:11" ht="15">
      <c r="A38" s="10" t="s">
        <v>21</v>
      </c>
      <c r="B38" s="10">
        <v>1.094</v>
      </c>
      <c r="C38" t="s">
        <v>55</v>
      </c>
      <c r="K38" s="12"/>
    </row>
    <row r="39" spans="1:11" ht="15">
      <c r="A39" s="10" t="s">
        <v>27</v>
      </c>
      <c r="B39" s="10">
        <v>1.096</v>
      </c>
      <c r="C39" t="s">
        <v>55</v>
      </c>
      <c r="K39" s="12"/>
    </row>
    <row r="40" spans="1:11" ht="15">
      <c r="A40" s="10" t="s">
        <v>19</v>
      </c>
      <c r="B40" s="10">
        <v>1.169</v>
      </c>
      <c r="C40" t="s">
        <v>55</v>
      </c>
      <c r="K40" s="12"/>
    </row>
    <row r="41" spans="1:11" ht="15">
      <c r="A41" s="10" t="s">
        <v>14</v>
      </c>
      <c r="B41" s="10">
        <v>1.213</v>
      </c>
      <c r="C41" t="s">
        <v>55</v>
      </c>
      <c r="K41" s="12"/>
    </row>
    <row r="42" spans="1:2" ht="15">
      <c r="A42" s="5" t="s">
        <v>71</v>
      </c>
      <c r="B42" s="5">
        <v>0.814</v>
      </c>
    </row>
  </sheetData>
  <sheetProtection/>
  <mergeCells count="1">
    <mergeCell ref="K1:K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802414814</dc:creator>
  <cp:keywords/>
  <dc:description/>
  <cp:lastModifiedBy>WYCSailingSec</cp:lastModifiedBy>
  <cp:lastPrinted>2016-09-03T15:24:25Z</cp:lastPrinted>
  <dcterms:created xsi:type="dcterms:W3CDTF">2013-09-18T11:42:52Z</dcterms:created>
  <dcterms:modified xsi:type="dcterms:W3CDTF">2016-09-04T11:18:15Z</dcterms:modified>
  <cp:category/>
  <cp:version/>
  <cp:contentType/>
  <cp:contentStatus/>
</cp:coreProperties>
</file>