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00" windowHeight="7995" activeTab="0"/>
  </bookViews>
  <sheets>
    <sheet name="recording sheet" sheetId="1" r:id="rId1"/>
    <sheet name="Forts Race BIGCAT" sheetId="2" r:id="rId2"/>
    <sheet name="Endurance OVERALL" sheetId="3" r:id="rId3"/>
    <sheet name="Endurance FAST HC" sheetId="4" r:id="rId4"/>
    <sheet name="Endurance BIGCAT HC" sheetId="5" r:id="rId5"/>
    <sheet name="Endurance SLOW HC" sheetId="6" r:id="rId6"/>
    <sheet name="PY list" sheetId="7" r:id="rId7"/>
    <sheet name=" old SCHRS" sheetId="8" r:id="rId8"/>
  </sheets>
  <definedNames>
    <definedName name="_xlnm._FilterDatabase" localSheetId="4" hidden="1">'Endurance BIGCAT HC'!$A$4:$J$51</definedName>
    <definedName name="_xlnm._FilterDatabase" localSheetId="3" hidden="1">'Endurance FAST HC'!$A$4:$J$51</definedName>
    <definedName name="_xlnm._FilterDatabase" localSheetId="2" hidden="1">'Endurance OVERALL'!$A$4:$J$51</definedName>
    <definedName name="_xlnm._FilterDatabase" localSheetId="5" hidden="1">'Endurance SLOW HC'!$A$4:$J$51</definedName>
    <definedName name="_xlnm._FilterDatabase" localSheetId="1" hidden="1">'Forts Race BIGCAT'!$A$4:$J$28</definedName>
    <definedName name="_xlnm._FilterDatabase" localSheetId="0" hidden="1">'recording sheet'!$A$4:$Q$48</definedName>
    <definedName name="_xlnm.Print_Area" localSheetId="4">'Endurance BIGCAT HC'!$A$3:$J$7</definedName>
    <definedName name="_xlnm.Print_Area" localSheetId="3">'Endurance FAST HC'!$A$3:$J$7</definedName>
    <definedName name="_xlnm.Print_Area" localSheetId="2">'Endurance OVERALL'!$A$3:$J$7</definedName>
    <definedName name="_xlnm.Print_Area" localSheetId="5">'Endurance SLOW HC'!$A$3:$J$7</definedName>
    <definedName name="_xlnm.Print_Area" localSheetId="1">'Forts Race BIGCAT'!$A$3:$J$21</definedName>
  </definedNames>
  <calcPr fullCalcOnLoad="1"/>
</workbook>
</file>

<file path=xl/sharedStrings.xml><?xml version="1.0" encoding="utf-8"?>
<sst xmlns="http://schemas.openxmlformats.org/spreadsheetml/2006/main" count="836" uniqueCount="417">
  <si>
    <t>Sail number</t>
  </si>
  <si>
    <t>Class</t>
  </si>
  <si>
    <t>Helm</t>
  </si>
  <si>
    <t>Crew</t>
  </si>
  <si>
    <t>Start</t>
  </si>
  <si>
    <t>SCHRS</t>
  </si>
  <si>
    <t>Finnish</t>
  </si>
  <si>
    <t>overall</t>
  </si>
  <si>
    <t>Corrected</t>
  </si>
  <si>
    <t>Dart 18</t>
  </si>
  <si>
    <t>Overall results</t>
  </si>
  <si>
    <t>type</t>
  </si>
  <si>
    <t>B14</t>
  </si>
  <si>
    <t>2Win Sonic Solo</t>
  </si>
  <si>
    <t>2Win Twincat 15 Sport</t>
  </si>
  <si>
    <t>A Class</t>
  </si>
  <si>
    <t>AHPC C2 F18</t>
  </si>
  <si>
    <t>AHPC Capricorn F18</t>
  </si>
  <si>
    <t>AHPC Taipan 4.9</t>
  </si>
  <si>
    <t>AHPC Viper</t>
  </si>
  <si>
    <t>AHPC Viper Solo</t>
  </si>
  <si>
    <t>Alado 18 Aileron</t>
  </si>
  <si>
    <t>Alado 18 F18</t>
  </si>
  <si>
    <t>Bim 16</t>
  </si>
  <si>
    <t>Bim 18 Class A (&gt;100 Kgs)</t>
  </si>
  <si>
    <t>Bim 18 Double</t>
  </si>
  <si>
    <t>Bim 18 Double Sloop</t>
  </si>
  <si>
    <t>Bim 20</t>
  </si>
  <si>
    <t>Bimare X16 Double Spinnaker</t>
  </si>
  <si>
    <t>Bimare X16 Solo</t>
  </si>
  <si>
    <t>Bimare X16 Solo Spinnaker</t>
  </si>
  <si>
    <t>Bimare X4 F18</t>
  </si>
  <si>
    <t>C 4.8</t>
  </si>
  <si>
    <t>C 4.8 Major</t>
  </si>
  <si>
    <t>Catapult</t>
  </si>
  <si>
    <t>Cirrus B1</t>
  </si>
  <si>
    <t>Cirrus Ecole</t>
  </si>
  <si>
    <t>Cirrus Energy Regate</t>
  </si>
  <si>
    <t>Cirrus Energy Regate Solo</t>
  </si>
  <si>
    <t>Cirrus Evolution</t>
  </si>
  <si>
    <t>Cirrus Evolution Solo</t>
  </si>
  <si>
    <t>Cirrus F18</t>
  </si>
  <si>
    <t>Condor 16</t>
  </si>
  <si>
    <t>Dart 16</t>
  </si>
  <si>
    <t>Dart 16 X Race</t>
  </si>
  <si>
    <t>Dart 18 Cat Boat</t>
  </si>
  <si>
    <t>Dart 18 Spinnaker</t>
  </si>
  <si>
    <t>Dart 20</t>
  </si>
  <si>
    <t>Dart 6000</t>
  </si>
  <si>
    <t>Dart Hawk F18</t>
  </si>
  <si>
    <t>Dart Sting Solo</t>
  </si>
  <si>
    <t>Dart TSX</t>
  </si>
  <si>
    <t>Diam 3 F18</t>
  </si>
  <si>
    <t>Drake</t>
  </si>
  <si>
    <t>Formule 18</t>
  </si>
  <si>
    <t>Gwynt 14</t>
  </si>
  <si>
    <t>Hawke Surfcat 7020</t>
  </si>
  <si>
    <t>Hobie 14 Turbo</t>
  </si>
  <si>
    <t>Hobie 15</t>
  </si>
  <si>
    <t>Hobie 16 LE (without spinnaker)</t>
  </si>
  <si>
    <t>Hobie 17 (with wings)</t>
  </si>
  <si>
    <t>Hobie 18</t>
  </si>
  <si>
    <t>Hobie 18 Formula</t>
  </si>
  <si>
    <t>Hobie 18 Formula 104</t>
  </si>
  <si>
    <t>Hobie 18 Magnum</t>
  </si>
  <si>
    <t>Hobie 18 SX</t>
  </si>
  <si>
    <t>Hobie 20 Formula</t>
  </si>
  <si>
    <t>Hobie 21 (2 Crew)</t>
  </si>
  <si>
    <t>Hobie 21 (3 Crew)</t>
  </si>
  <si>
    <t>Hobie 21 Formula</t>
  </si>
  <si>
    <t>Hobie Fox F20</t>
  </si>
  <si>
    <t>Hobie FX One Cat Boat</t>
  </si>
  <si>
    <t>Hobie FX One Double</t>
  </si>
  <si>
    <t>Hobie FX Xtrem</t>
  </si>
  <si>
    <t>Hobie Getaway</t>
  </si>
  <si>
    <t>Hobie Max</t>
  </si>
  <si>
    <t>Hobie Max Youth</t>
  </si>
  <si>
    <t>Hobie Pacific</t>
  </si>
  <si>
    <t>Hobie Pacific (with wings)</t>
  </si>
  <si>
    <t>Hobie Tiger F18</t>
  </si>
  <si>
    <t>Hobie Wildcat F18</t>
  </si>
  <si>
    <t>Hurricane 4.9</t>
  </si>
  <si>
    <t>Hurricane 5.5</t>
  </si>
  <si>
    <t>Hurricane 5.9</t>
  </si>
  <si>
    <t>Hurricane 5.9 Sport</t>
  </si>
  <si>
    <t>Hurricane 5.9 SX</t>
  </si>
  <si>
    <t>Hurricane 500</t>
  </si>
  <si>
    <t>Javelin 16</t>
  </si>
  <si>
    <t>Javelin 18HT</t>
  </si>
  <si>
    <t>Javelin 2 (not 18HT)</t>
  </si>
  <si>
    <t>KL 15.5</t>
  </si>
  <si>
    <t>KL 16</t>
  </si>
  <si>
    <t>KL 17 Power</t>
  </si>
  <si>
    <t>KL 17 Regate</t>
  </si>
  <si>
    <t>KL 17.5 Tonic (without spinnaker)</t>
  </si>
  <si>
    <t>KL 18 Regate</t>
  </si>
  <si>
    <t>KL Booster</t>
  </si>
  <si>
    <t>KL Phoenix F18</t>
  </si>
  <si>
    <t>M20 Vampire Duo</t>
  </si>
  <si>
    <t>Magic F18</t>
  </si>
  <si>
    <t>Mattia 16</t>
  </si>
  <si>
    <t>Mattia 18 104</t>
  </si>
  <si>
    <t>Mattia 18 F18</t>
  </si>
  <si>
    <t>Mattia 18 Raid</t>
  </si>
  <si>
    <t>Mattia 20</t>
  </si>
  <si>
    <t>Mattia 20 Cat Boat</t>
  </si>
  <si>
    <t>Mattia 20 Sloop</t>
  </si>
  <si>
    <t>Mattia 20 Venti</t>
  </si>
  <si>
    <t>Mattia Declic</t>
  </si>
  <si>
    <t>Mattia Esse</t>
  </si>
  <si>
    <t>Mattia Esse Solo</t>
  </si>
  <si>
    <t>Mattia Esse Sport</t>
  </si>
  <si>
    <t>Mattia Esse Sport Solo</t>
  </si>
  <si>
    <t>Mattia Flash F18</t>
  </si>
  <si>
    <t>Mattia Smile</t>
  </si>
  <si>
    <t>Mattia Smile Sport</t>
  </si>
  <si>
    <t>Miracle 20</t>
  </si>
  <si>
    <t>Miracle 20 (without spinnaker)</t>
  </si>
  <si>
    <t>Mystere 2000 F20</t>
  </si>
  <si>
    <t>Mystere 5.0</t>
  </si>
  <si>
    <t>Mystere 5.0 Xl</t>
  </si>
  <si>
    <t>Mystere 5.5 Fun</t>
  </si>
  <si>
    <t>Mystere 5.5 Master</t>
  </si>
  <si>
    <t>Mystere 6.0</t>
  </si>
  <si>
    <t>Mystere Twister F18</t>
  </si>
  <si>
    <t>Nacra 16</t>
  </si>
  <si>
    <t>Nacra 16 single handed</t>
  </si>
  <si>
    <t>Nacra 17</t>
  </si>
  <si>
    <t>Nacra 20 Carbon</t>
  </si>
  <si>
    <t>Nacra 20 One Design</t>
  </si>
  <si>
    <t>Nacra 2005 F18</t>
  </si>
  <si>
    <t>Nacra 4.5</t>
  </si>
  <si>
    <t>Nacra 4.5 Solo</t>
  </si>
  <si>
    <t>Nacra 460</t>
  </si>
  <si>
    <t>Nacra 460 Solo</t>
  </si>
  <si>
    <t>Nacra 460 Solo Spinnaker</t>
  </si>
  <si>
    <t>Nacra 460 Sport</t>
  </si>
  <si>
    <t>Nacra 5.0</t>
  </si>
  <si>
    <t>Nacra 5.0 Cat Boat</t>
  </si>
  <si>
    <t>Nacra 5.2</t>
  </si>
  <si>
    <t>Nacra 5.5 France SL</t>
  </si>
  <si>
    <t>Nacra 5.5 Raid</t>
  </si>
  <si>
    <t>Nacra 5.7 Race</t>
  </si>
  <si>
    <t>Nacra 5.8</t>
  </si>
  <si>
    <t>Nacra 500</t>
  </si>
  <si>
    <t>Nacra 500 Sport</t>
  </si>
  <si>
    <t>Nacra 500 Solo</t>
  </si>
  <si>
    <t>Nacra 500 Solo Spinnaker</t>
  </si>
  <si>
    <t>Nacra 570 (without spinnaker)</t>
  </si>
  <si>
    <t>Nacra 570 Sport</t>
  </si>
  <si>
    <t>Nacra 580 (without spinnaker)</t>
  </si>
  <si>
    <t>Nacra 580 Sport</t>
  </si>
  <si>
    <t>Nacra 6.0</t>
  </si>
  <si>
    <t>Nacra 6.0 Raid</t>
  </si>
  <si>
    <t>Nacra 6.0 SE</t>
  </si>
  <si>
    <t>Nacra Blast</t>
  </si>
  <si>
    <t>Nacra F16</t>
  </si>
  <si>
    <t>Nacra F17 Sloop</t>
  </si>
  <si>
    <t>Nacra F17 Solo</t>
  </si>
  <si>
    <t>Nacra Infusion F18</t>
  </si>
  <si>
    <t>Nacra Inter 17 Solo (without spinnaker)</t>
  </si>
  <si>
    <t>Nacra Inter 18 F18</t>
  </si>
  <si>
    <t>Nacra Inter 20 F20</t>
  </si>
  <si>
    <t>New Cat Swing</t>
  </si>
  <si>
    <t>New Marine 16 Swing Cat Boat</t>
  </si>
  <si>
    <t>New Marine 16 Swing Double</t>
  </si>
  <si>
    <t>Prindle 15</t>
  </si>
  <si>
    <t>Prindle 16</t>
  </si>
  <si>
    <t>Prindle 18</t>
  </si>
  <si>
    <t>Prindle 18.2</t>
  </si>
  <si>
    <t>Prindle 19</t>
  </si>
  <si>
    <t>Prindle 19 Pacer</t>
  </si>
  <si>
    <t>Prindle Play Cat</t>
  </si>
  <si>
    <t>Raptor F16</t>
  </si>
  <si>
    <t>Shadow</t>
  </si>
  <si>
    <t>Shadow X</t>
  </si>
  <si>
    <t>Shearwater</t>
  </si>
  <si>
    <t>Shockwave F18</t>
  </si>
  <si>
    <t>SL 15.5</t>
  </si>
  <si>
    <t>SL 16</t>
  </si>
  <si>
    <t>SL 5.2</t>
  </si>
  <si>
    <t>Spitfire</t>
  </si>
  <si>
    <t>Spitfire S</t>
  </si>
  <si>
    <t>Sprint 15 DX</t>
  </si>
  <si>
    <t>Sprint 15 Sport Solo</t>
  </si>
  <si>
    <t>Stealth</t>
  </si>
  <si>
    <t>Stealth R</t>
  </si>
  <si>
    <t>Stealth R Solo</t>
  </si>
  <si>
    <t>Stingray 5.5</t>
  </si>
  <si>
    <t>Thundercat 18</t>
  </si>
  <si>
    <t>Tomahawk F20</t>
  </si>
  <si>
    <t>Topaz 14Xtreme</t>
  </si>
  <si>
    <t>Topaz 16C</t>
  </si>
  <si>
    <t>Topaz 16CX</t>
  </si>
  <si>
    <t>Topaz 16S Spinnaker</t>
  </si>
  <si>
    <t>Topcat 15 F2</t>
  </si>
  <si>
    <t>Topcat 15 Solo</t>
  </si>
  <si>
    <t>Topcat 18 K1</t>
  </si>
  <si>
    <t>Topcat 18 Spitfire (without spinnaker)</t>
  </si>
  <si>
    <t>Topcat F1</t>
  </si>
  <si>
    <t>Topcat F2</t>
  </si>
  <si>
    <t>Topcat K1</t>
  </si>
  <si>
    <t>Topcat K2</t>
  </si>
  <si>
    <t>Topcat K3</t>
  </si>
  <si>
    <t>Topcat K3 Solo</t>
  </si>
  <si>
    <t>Topcat Spifire 2.3</t>
  </si>
  <si>
    <t>Topcat Spifire 2.5</t>
  </si>
  <si>
    <t>Tornado</t>
  </si>
  <si>
    <t>Tropic GTI</t>
  </si>
  <si>
    <t>Unicorn</t>
  </si>
  <si>
    <t>Ventilo 18</t>
  </si>
  <si>
    <t>Ventilo 18 HT</t>
  </si>
  <si>
    <t>Ventilo 20 CB</t>
  </si>
  <si>
    <t>Ventilo 609</t>
  </si>
  <si>
    <t>Ventilo Quickie</t>
  </si>
  <si>
    <t>Ventilo Zippo</t>
  </si>
  <si>
    <t>Warp 18</t>
  </si>
  <si>
    <t>CLASS</t>
  </si>
  <si>
    <t>RATING</t>
  </si>
  <si>
    <t>Vampire Foiler</t>
  </si>
  <si>
    <t>The conversion formula is SCHRS x 675 = PY</t>
  </si>
  <si>
    <t>Nacra 20 Foiler</t>
  </si>
  <si>
    <t>Flying Phantom Foiler</t>
  </si>
  <si>
    <t>Dinghy</t>
  </si>
  <si>
    <t>PY</t>
  </si>
  <si>
    <t>Tornado 24m2 Spinnaker</t>
  </si>
  <si>
    <t>Formula 16 - 2 crew</t>
  </si>
  <si>
    <t>Formula 16 - cat boat</t>
  </si>
  <si>
    <t>Nacra F16 single handed</t>
  </si>
  <si>
    <t>Bimare X16FPlus</t>
  </si>
  <si>
    <t>Falcon F16 - 2 crew</t>
  </si>
  <si>
    <t>Cirrus 16 Q F 16</t>
  </si>
  <si>
    <t>Mattia 17</t>
  </si>
  <si>
    <t>Tornado Classic</t>
  </si>
  <si>
    <t>Falcon F16 - cat boat</t>
  </si>
  <si>
    <t>Cirrus 16 Q solo F16</t>
  </si>
  <si>
    <t>Nacra 18M2</t>
  </si>
  <si>
    <t>Nacra Inter 17 Solo Spinnaker 19M2</t>
  </si>
  <si>
    <t>Hobie 16 Spinnaker</t>
  </si>
  <si>
    <t>Topcat 4.5</t>
  </si>
  <si>
    <t>RS Cat 16 XL</t>
  </si>
  <si>
    <t>2Win Sonic</t>
  </si>
  <si>
    <t>RS Cat 16 S</t>
  </si>
  <si>
    <t>RS Cat 16 Club</t>
  </si>
  <si>
    <t>Dinghy 505</t>
  </si>
  <si>
    <t>TYPE</t>
  </si>
  <si>
    <t>CAT</t>
  </si>
  <si>
    <t>MONO</t>
  </si>
  <si>
    <t>short</t>
  </si>
  <si>
    <t>sort for result</t>
  </si>
  <si>
    <t>Vampire Foiler forts race</t>
  </si>
  <si>
    <t>FORTS Start</t>
  </si>
  <si>
    <t>PY No</t>
  </si>
  <si>
    <t>Class Name</t>
  </si>
  <si>
    <t>No. of Crew</t>
  </si>
  <si>
    <t>Rig</t>
  </si>
  <si>
    <t>Spinnaker</t>
  </si>
  <si>
    <t>Number</t>
  </si>
  <si>
    <t>S</t>
  </si>
  <si>
    <t>C</t>
  </si>
  <si>
    <t>2000</t>
  </si>
  <si>
    <t>A</t>
  </si>
  <si>
    <t>29ER</t>
  </si>
  <si>
    <t>ALBACORE</t>
  </si>
  <si>
    <t>BLAZE</t>
  </si>
  <si>
    <t>U</t>
  </si>
  <si>
    <t>BRITISH MOTH</t>
  </si>
  <si>
    <t>BYTE CII</t>
  </si>
  <si>
    <t>COMET</t>
  </si>
  <si>
    <t>COMET TRIO (MK I)</t>
  </si>
  <si>
    <t>CONTENDER</t>
  </si>
  <si>
    <t>DEVOTI D-ONE</t>
  </si>
  <si>
    <t>DEVOTI D-ZERO</t>
  </si>
  <si>
    <t>ENTERPRISE</t>
  </si>
  <si>
    <t>EUROPE</t>
  </si>
  <si>
    <t>FINN</t>
  </si>
  <si>
    <t>FIREBALL</t>
  </si>
  <si>
    <t>FIREFLY</t>
  </si>
  <si>
    <t>GP14</t>
  </si>
  <si>
    <t>GRADUATE</t>
  </si>
  <si>
    <t>HADRON H2</t>
  </si>
  <si>
    <t>KESTREL</t>
  </si>
  <si>
    <t>LARK</t>
  </si>
  <si>
    <t>LASER</t>
  </si>
  <si>
    <t>LASER 4.7</t>
  </si>
  <si>
    <t>LASER RADIAL</t>
  </si>
  <si>
    <t>LIGHTNING 368</t>
  </si>
  <si>
    <t>MEGABYTE</t>
  </si>
  <si>
    <t>MERLIN-ROCKET</t>
  </si>
  <si>
    <t>MIRACLE</t>
  </si>
  <si>
    <t>MIRROR (D/H)</t>
  </si>
  <si>
    <t>MIRROR (S/H)</t>
  </si>
  <si>
    <t>MUSTO SKIFF</t>
  </si>
  <si>
    <t>NATIONAL 12</t>
  </si>
  <si>
    <t>OK</t>
  </si>
  <si>
    <t>OPTIMIST</t>
  </si>
  <si>
    <t>OSPREY</t>
  </si>
  <si>
    <t>PHANTOM</t>
  </si>
  <si>
    <t>ROOSTER 8.1</t>
  </si>
  <si>
    <t>RS 100 8.4</t>
  </si>
  <si>
    <t>RS 100 10.2</t>
  </si>
  <si>
    <t>RS 200</t>
  </si>
  <si>
    <t>RS 300</t>
  </si>
  <si>
    <t>RS 400</t>
  </si>
  <si>
    <t>RS 500</t>
  </si>
  <si>
    <t>RS 600</t>
  </si>
  <si>
    <t>RS 700</t>
  </si>
  <si>
    <t>RS 800</t>
  </si>
  <si>
    <t>RS AERO 5</t>
  </si>
  <si>
    <t>RS AERO 7</t>
  </si>
  <si>
    <t>RS AERO 9</t>
  </si>
  <si>
    <t>RS FEVA XL</t>
  </si>
  <si>
    <t>RS TERA PRO</t>
  </si>
  <si>
    <t>RS TERA SPORT</t>
  </si>
  <si>
    <t>RS VAREO</t>
  </si>
  <si>
    <t>RS VISION</t>
  </si>
  <si>
    <t>SCORPION</t>
  </si>
  <si>
    <t>SEAFLY</t>
  </si>
  <si>
    <t>SNIPE</t>
  </si>
  <si>
    <t>SOLO</t>
  </si>
  <si>
    <t>SOLUTION</t>
  </si>
  <si>
    <t>STREAKER</t>
  </si>
  <si>
    <t>SUPERNOVA</t>
  </si>
  <si>
    <t>TASAR</t>
  </si>
  <si>
    <t>TOPPER</t>
  </si>
  <si>
    <t>WANDERER</t>
  </si>
  <si>
    <t>WAYFARER</t>
  </si>
  <si>
    <t>EXPERIMENTAL NUMBERS</t>
  </si>
  <si>
    <t>4000</t>
  </si>
  <si>
    <t>ALTO</t>
  </si>
  <si>
    <t>BUZZ</t>
  </si>
  <si>
    <t>BYTE CI</t>
  </si>
  <si>
    <t>CADET</t>
  </si>
  <si>
    <t>CANOE INTERNATIONAL</t>
  </si>
  <si>
    <t>COMET TRIO MKII</t>
  </si>
  <si>
    <t>HORNET</t>
  </si>
  <si>
    <t>JAVELIN</t>
  </si>
  <si>
    <t>LASER II</t>
  </si>
  <si>
    <t>LASER EPS</t>
  </si>
  <si>
    <t>LASER STRATOS</t>
  </si>
  <si>
    <t>TOPPER 4.2</t>
  </si>
  <si>
    <t>VORTEX</t>
  </si>
  <si>
    <t>leg 4</t>
  </si>
  <si>
    <t>add # for</t>
  </si>
  <si>
    <t>Leg 1</t>
  </si>
  <si>
    <t>Leg 2</t>
  </si>
  <si>
    <t>Leg 3</t>
  </si>
  <si>
    <t>Leg 5</t>
  </si>
  <si>
    <t>PY lookalike</t>
  </si>
  <si>
    <t>add SCHS number below</t>
  </si>
  <si>
    <t>F18</t>
  </si>
  <si>
    <t>cat</t>
  </si>
  <si>
    <t>slow</t>
  </si>
  <si>
    <t>Dewhurst leg BIG cat forts</t>
  </si>
  <si>
    <t>Results</t>
  </si>
  <si>
    <t>Nacra 20</t>
  </si>
  <si>
    <t>Chris King</t>
  </si>
  <si>
    <t>Alasdair Rish</t>
  </si>
  <si>
    <t>GBR1577</t>
  </si>
  <si>
    <t>Tim Neal</t>
  </si>
  <si>
    <t>Chris Neal</t>
  </si>
  <si>
    <t>Richard Golden</t>
  </si>
  <si>
    <t>Charles Howting</t>
  </si>
  <si>
    <t>Tony Stokes</t>
  </si>
  <si>
    <t>Natasha WilsonT</t>
  </si>
  <si>
    <t>Kevin Dutch</t>
  </si>
  <si>
    <t>David Oakley</t>
  </si>
  <si>
    <t>Robert Govier</t>
  </si>
  <si>
    <t>David Figgis</t>
  </si>
  <si>
    <t>John Berrington</t>
  </si>
  <si>
    <t>Fef Griffin</t>
  </si>
  <si>
    <t>Mark Robson</t>
  </si>
  <si>
    <t>Kerra Pearce</t>
  </si>
  <si>
    <t>Richard Ledger</t>
  </si>
  <si>
    <t>Paul Moore</t>
  </si>
  <si>
    <t>Blaze</t>
  </si>
  <si>
    <t>Ben Harden</t>
  </si>
  <si>
    <t>GBR514</t>
  </si>
  <si>
    <t>Nick Barnes</t>
  </si>
  <si>
    <t>Neil Baldry</t>
  </si>
  <si>
    <t>David White</t>
  </si>
  <si>
    <t>Harry Willett</t>
  </si>
  <si>
    <t>Nick Elmore</t>
  </si>
  <si>
    <t>Andrew Wood</t>
  </si>
  <si>
    <t>GBR29</t>
  </si>
  <si>
    <t>Ghislain Melaine</t>
  </si>
  <si>
    <t>James Stacey</t>
  </si>
  <si>
    <t>GBR521</t>
  </si>
  <si>
    <t>Grant Piggott</t>
  </si>
  <si>
    <t>Simon Farren</t>
  </si>
  <si>
    <t>Peter King</t>
  </si>
  <si>
    <t>Cherri Farren</t>
  </si>
  <si>
    <t>Vampire</t>
  </si>
  <si>
    <t xml:space="preserve">GBR1 </t>
  </si>
  <si>
    <t>Will Sunnocks</t>
  </si>
  <si>
    <t>Mark Self</t>
  </si>
  <si>
    <t>GBR2</t>
  </si>
  <si>
    <t>Kyle Stoneham</t>
  </si>
  <si>
    <t>Josy O'Brien</t>
  </si>
  <si>
    <t>GBR522</t>
  </si>
  <si>
    <t>Simon Northrup</t>
  </si>
  <si>
    <t>Caleb Cooper</t>
  </si>
  <si>
    <t>GBR503</t>
  </si>
  <si>
    <t>Robbie-Jay Barka</t>
  </si>
  <si>
    <t>Matt Young</t>
  </si>
  <si>
    <t>fast</t>
  </si>
  <si>
    <t>Feva</t>
  </si>
  <si>
    <t>Clara Jones</t>
  </si>
  <si>
    <t>Amelie Curtis</t>
  </si>
  <si>
    <t>Tony Dod</t>
  </si>
  <si>
    <t>GBR61</t>
  </si>
  <si>
    <t>Mick Davidson</t>
  </si>
  <si>
    <t>David Williams</t>
  </si>
  <si>
    <t>ITA8</t>
  </si>
  <si>
    <t>Laser Vago XD</t>
  </si>
  <si>
    <t>Overal start / Forts Leg Finish</t>
  </si>
  <si>
    <t>Retired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</si>
</sst>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\ _€_-;\-* #,##0\ _€_-;_-* &quot;-&quot;\ _€_-;_-@_-"/>
    <numFmt numFmtId="179" formatCode="_-* #,##0\ &quot;€&quot;_-;\-* #,##0\ &quot;€&quot;_-;_-* &quot;-&quot;\ &quot;€&quot;_-;_-@_-"/>
    <numFmt numFmtId="180" formatCode="_-* #,##0.00\ _€_-;\-* #,##0.00\ _€_-;_-* &quot;-&quot;??\ _€_-;_-@_-"/>
    <numFmt numFmtId="181" formatCode="_-* #,##0.00\ &quot;€&quot;_-;\-* #,##0.00\ &quot;€&quot;_-;_-* &quot;-&quot;??\ &quot;€&quot;_-;_-@_-"/>
    <numFmt numFmtId="182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9.9"/>
      <color indexed="63"/>
      <name val="Helvetica"/>
      <family val="2"/>
    </font>
    <font>
      <sz val="9.9"/>
      <color indexed="63"/>
      <name val="Helvetica"/>
      <family val="2"/>
    </font>
    <font>
      <sz val="11"/>
      <color indexed="63"/>
      <name val="Helvetic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6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6" fontId="0" fillId="34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46" fontId="0" fillId="36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right" vertical="center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173" fontId="0" fillId="0" borderId="10" xfId="0" applyNumberFormat="1" applyBorder="1" applyAlignment="1">
      <alignment/>
    </xf>
    <xf numFmtId="0" fontId="3" fillId="37" borderId="10" xfId="0" applyFont="1" applyFill="1" applyBorder="1" applyAlignment="1">
      <alignment horizontal="left" vertical="center" wrapText="1" indent="1"/>
    </xf>
    <xf numFmtId="0" fontId="4" fillId="37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horizontal="left" vertical="center" wrapText="1" indent="1"/>
    </xf>
    <xf numFmtId="0" fontId="4" fillId="38" borderId="10" xfId="0" applyFont="1" applyFill="1" applyBorder="1" applyAlignment="1">
      <alignment horizontal="right" vertical="center" wrapText="1"/>
    </xf>
    <xf numFmtId="0" fontId="0" fillId="38" borderId="10" xfId="0" applyFill="1" applyBorder="1" applyAlignment="1">
      <alignment/>
    </xf>
    <xf numFmtId="0" fontId="7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 quotePrefix="1">
      <alignment vertical="center" wrapText="1"/>
    </xf>
    <xf numFmtId="0" fontId="8" fillId="39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172" fontId="0" fillId="41" borderId="10" xfId="0" applyNumberFormat="1" applyFill="1" applyBorder="1" applyAlignment="1">
      <alignment/>
    </xf>
    <xf numFmtId="0" fontId="6" fillId="0" borderId="10" xfId="0" applyFont="1" applyBorder="1" applyAlignment="1">
      <alignment/>
    </xf>
    <xf numFmtId="2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L33" sqref="L33"/>
    </sheetView>
  </sheetViews>
  <sheetFormatPr defaultColWidth="9.140625" defaultRowHeight="15"/>
  <cols>
    <col min="1" max="1" width="7.28125" style="0" bestFit="1" customWidth="1"/>
    <col min="2" max="2" width="22.8515625" style="0" bestFit="1" customWidth="1"/>
    <col min="4" max="4" width="11.57421875" style="0" bestFit="1" customWidth="1"/>
    <col min="5" max="5" width="14.140625" style="0" customWidth="1"/>
    <col min="6" max="6" width="15.57421875" style="0" bestFit="1" customWidth="1"/>
    <col min="7" max="7" width="5.421875" style="0" customWidth="1"/>
    <col min="8" max="8" width="11.28125" style="0" customWidth="1"/>
    <col min="9" max="9" width="17.00390625" style="0" bestFit="1" customWidth="1"/>
    <col min="10" max="12" width="12.28125" style="0" bestFit="1" customWidth="1"/>
    <col min="13" max="13" width="12.28125" style="0" customWidth="1"/>
    <col min="14" max="14" width="12.28125" style="0" bestFit="1" customWidth="1"/>
    <col min="15" max="15" width="8.140625" style="0" bestFit="1" customWidth="1"/>
    <col min="16" max="16" width="9.421875" style="0" bestFit="1" customWidth="1"/>
    <col min="17" max="17" width="12.00390625" style="0" bestFit="1" customWidth="1"/>
    <col min="18" max="18" width="3.140625" style="0" customWidth="1"/>
    <col min="23" max="23" width="3.140625" style="0" customWidth="1"/>
  </cols>
  <sheetData>
    <row r="1" spans="2:8" ht="15">
      <c r="B1" s="5" t="s">
        <v>349</v>
      </c>
      <c r="C1" s="5"/>
      <c r="D1" s="5" t="s">
        <v>348</v>
      </c>
      <c r="H1" s="31" t="s">
        <v>343</v>
      </c>
    </row>
    <row r="2" spans="2:11" ht="15">
      <c r="B2" s="5">
        <v>0.832</v>
      </c>
      <c r="C2" s="5">
        <v>678</v>
      </c>
      <c r="D2" s="5">
        <f>B2*C2</f>
        <v>564.096</v>
      </c>
      <c r="H2" s="31" t="s">
        <v>223</v>
      </c>
      <c r="K2" t="s">
        <v>248</v>
      </c>
    </row>
    <row r="3" spans="8:17" ht="15">
      <c r="H3" s="36" t="s">
        <v>10</v>
      </c>
      <c r="I3" s="36"/>
      <c r="J3" s="36"/>
      <c r="K3" s="36"/>
      <c r="L3" s="36"/>
      <c r="M3" s="36"/>
      <c r="N3" s="36"/>
      <c r="O3" s="36"/>
      <c r="P3" s="36"/>
      <c r="Q3" s="36"/>
    </row>
    <row r="4" spans="1:17" s="40" customFormat="1" ht="30">
      <c r="A4" s="38" t="s">
        <v>11</v>
      </c>
      <c r="B4" s="38" t="s">
        <v>1</v>
      </c>
      <c r="C4" s="38" t="s">
        <v>252</v>
      </c>
      <c r="D4" s="38" t="s">
        <v>0</v>
      </c>
      <c r="E4" s="38" t="s">
        <v>2</v>
      </c>
      <c r="F4" s="38" t="s">
        <v>3</v>
      </c>
      <c r="G4" s="38"/>
      <c r="H4" s="39" t="s">
        <v>251</v>
      </c>
      <c r="I4" s="39" t="s">
        <v>415</v>
      </c>
      <c r="J4" s="39" t="s">
        <v>344</v>
      </c>
      <c r="K4" s="39" t="s">
        <v>345</v>
      </c>
      <c r="L4" s="39" t="s">
        <v>346</v>
      </c>
      <c r="M4" s="39" t="s">
        <v>342</v>
      </c>
      <c r="N4" s="39" t="s">
        <v>347</v>
      </c>
      <c r="O4" s="39" t="s">
        <v>6</v>
      </c>
      <c r="P4" s="39" t="s">
        <v>7</v>
      </c>
      <c r="Q4" s="39" t="s">
        <v>8</v>
      </c>
    </row>
    <row r="5" spans="1:17" ht="15">
      <c r="A5" s="4" t="s">
        <v>351</v>
      </c>
      <c r="B5" s="4" t="s">
        <v>355</v>
      </c>
      <c r="C5" s="4">
        <v>583</v>
      </c>
      <c r="D5" s="4">
        <v>44</v>
      </c>
      <c r="E5" s="4" t="s">
        <v>356</v>
      </c>
      <c r="F5" s="4" t="s">
        <v>357</v>
      </c>
      <c r="G5" s="4">
        <v>1000</v>
      </c>
      <c r="H5" s="1">
        <v>0.4791666666666667</v>
      </c>
      <c r="I5" s="1">
        <v>0.5473726851851851</v>
      </c>
      <c r="J5" s="1">
        <v>0.6051967592592592</v>
      </c>
      <c r="K5" s="1">
        <v>0.6262847222222222</v>
      </c>
      <c r="L5" s="1">
        <v>0.6535185185185185</v>
      </c>
      <c r="M5" s="1"/>
      <c r="N5" s="1"/>
      <c r="O5" s="1">
        <f>J5</f>
        <v>0.6051967592592592</v>
      </c>
      <c r="P5" s="1">
        <f aca="true" t="shared" si="0" ref="P5:P48">O5-I5</f>
        <v>0.05782407407407408</v>
      </c>
      <c r="Q5" s="1">
        <f aca="true" t="shared" si="1" ref="Q5:Q48">P5/C5*G5</f>
        <v>0.09918366050441524</v>
      </c>
    </row>
    <row r="6" spans="1:17" ht="15">
      <c r="A6" s="4" t="s">
        <v>351</v>
      </c>
      <c r="B6" s="4" t="s">
        <v>350</v>
      </c>
      <c r="C6" s="4">
        <v>678</v>
      </c>
      <c r="D6" s="4" t="s">
        <v>358</v>
      </c>
      <c r="E6" s="4" t="s">
        <v>359</v>
      </c>
      <c r="F6" s="4" t="s">
        <v>360</v>
      </c>
      <c r="G6" s="4">
        <v>1000</v>
      </c>
      <c r="H6" s="1">
        <v>0.4791666666666667</v>
      </c>
      <c r="I6" s="1">
        <v>0.547962962962963</v>
      </c>
      <c r="J6" s="1">
        <v>0.6089583333333334</v>
      </c>
      <c r="K6" s="1">
        <v>0.6355324074074075</v>
      </c>
      <c r="L6" s="1"/>
      <c r="M6" s="1"/>
      <c r="N6" s="1"/>
      <c r="O6" s="1">
        <f aca="true" t="shared" si="2" ref="O6:O28">J6</f>
        <v>0.6089583333333334</v>
      </c>
      <c r="P6" s="1">
        <f t="shared" si="0"/>
        <v>0.060995370370370394</v>
      </c>
      <c r="Q6" s="1">
        <f t="shared" si="1"/>
        <v>0.08996367311264071</v>
      </c>
    </row>
    <row r="7" spans="1:17" ht="15">
      <c r="A7" s="4" t="s">
        <v>351</v>
      </c>
      <c r="B7" s="4" t="s">
        <v>350</v>
      </c>
      <c r="C7" s="4">
        <v>678</v>
      </c>
      <c r="D7" s="4">
        <v>1421</v>
      </c>
      <c r="E7" s="4" t="s">
        <v>361</v>
      </c>
      <c r="F7" s="4" t="s">
        <v>362</v>
      </c>
      <c r="G7" s="4">
        <v>1000</v>
      </c>
      <c r="H7" s="1">
        <v>0.4791666666666667</v>
      </c>
      <c r="I7" s="1">
        <v>0.5680555555555555</v>
      </c>
      <c r="J7" s="1">
        <v>0.641099537037037</v>
      </c>
      <c r="K7" s="1"/>
      <c r="L7" s="1"/>
      <c r="M7" s="1"/>
      <c r="N7" s="1"/>
      <c r="O7" s="1">
        <f t="shared" si="2"/>
        <v>0.641099537037037</v>
      </c>
      <c r="P7" s="1">
        <f t="shared" si="0"/>
        <v>0.0730439814814815</v>
      </c>
      <c r="Q7" s="1">
        <f t="shared" si="1"/>
        <v>0.10773448596088717</v>
      </c>
    </row>
    <row r="8" spans="1:17" ht="15">
      <c r="A8" s="4" t="s">
        <v>351</v>
      </c>
      <c r="B8" s="4" t="s">
        <v>350</v>
      </c>
      <c r="C8" s="4">
        <v>678</v>
      </c>
      <c r="D8" s="4">
        <v>524</v>
      </c>
      <c r="E8" s="4" t="s">
        <v>363</v>
      </c>
      <c r="F8" s="4" t="s">
        <v>364</v>
      </c>
      <c r="G8" s="4">
        <v>1000</v>
      </c>
      <c r="H8" s="1">
        <v>0.4791666666666667</v>
      </c>
      <c r="I8" s="1">
        <v>0.5619675925925925</v>
      </c>
      <c r="J8" s="1">
        <v>0.6387731481481481</v>
      </c>
      <c r="K8" s="1"/>
      <c r="L8" s="1"/>
      <c r="M8" s="1"/>
      <c r="N8" s="1"/>
      <c r="O8" s="1">
        <f t="shared" si="2"/>
        <v>0.6387731481481481</v>
      </c>
      <c r="P8" s="1">
        <f t="shared" si="0"/>
        <v>0.07680555555555557</v>
      </c>
      <c r="Q8" s="1">
        <f t="shared" si="1"/>
        <v>0.11328253031792858</v>
      </c>
    </row>
    <row r="9" spans="1:17" ht="15">
      <c r="A9" s="4" t="s">
        <v>351</v>
      </c>
      <c r="B9" s="4" t="s">
        <v>207</v>
      </c>
      <c r="C9" s="4">
        <v>644</v>
      </c>
      <c r="D9" s="4">
        <v>435</v>
      </c>
      <c r="E9" s="4" t="s">
        <v>365</v>
      </c>
      <c r="F9" s="4" t="s">
        <v>366</v>
      </c>
      <c r="G9" s="4">
        <v>1000</v>
      </c>
      <c r="H9" s="1">
        <v>0.4791666666666667</v>
      </c>
      <c r="I9" s="1">
        <v>0.5497916666666667</v>
      </c>
      <c r="J9" s="1">
        <v>0.6160532407407407</v>
      </c>
      <c r="K9" s="1">
        <v>0.6509259259259259</v>
      </c>
      <c r="L9" s="1"/>
      <c r="M9" s="1"/>
      <c r="N9" s="1"/>
      <c r="O9" s="1">
        <f t="shared" si="2"/>
        <v>0.6160532407407407</v>
      </c>
      <c r="P9" s="1">
        <f t="shared" si="0"/>
        <v>0.06626157407407407</v>
      </c>
      <c r="Q9" s="1">
        <f t="shared" si="1"/>
        <v>0.1028906429721647</v>
      </c>
    </row>
    <row r="10" spans="1:17" ht="15">
      <c r="A10" s="4" t="s">
        <v>351</v>
      </c>
      <c r="B10" s="4" t="s">
        <v>207</v>
      </c>
      <c r="C10" s="4">
        <v>644</v>
      </c>
      <c r="D10" s="4">
        <v>402</v>
      </c>
      <c r="E10" s="4" t="s">
        <v>367</v>
      </c>
      <c r="F10" s="4" t="s">
        <v>368</v>
      </c>
      <c r="G10" s="4">
        <v>1000</v>
      </c>
      <c r="H10" s="1">
        <v>0.4791666666666667</v>
      </c>
      <c r="I10" s="1">
        <v>0.5538194444444444</v>
      </c>
      <c r="J10" s="1">
        <v>0.627337962962963</v>
      </c>
      <c r="K10" s="1">
        <v>0.6752199074074073</v>
      </c>
      <c r="L10" s="1"/>
      <c r="M10" s="1"/>
      <c r="N10" s="1"/>
      <c r="O10" s="1">
        <f t="shared" si="2"/>
        <v>0.627337962962963</v>
      </c>
      <c r="P10" s="1">
        <f t="shared" si="0"/>
        <v>0.07351851851851854</v>
      </c>
      <c r="Q10" s="1">
        <f t="shared" si="1"/>
        <v>0.1141591902461468</v>
      </c>
    </row>
    <row r="11" spans="1:17" ht="15">
      <c r="A11" s="4" t="s">
        <v>352</v>
      </c>
      <c r="B11" s="4" t="s">
        <v>414</v>
      </c>
      <c r="C11" s="34">
        <v>1074</v>
      </c>
      <c r="D11" s="4">
        <v>1218</v>
      </c>
      <c r="E11" s="4" t="s">
        <v>369</v>
      </c>
      <c r="F11" s="4" t="s">
        <v>370</v>
      </c>
      <c r="G11" s="4">
        <v>1000</v>
      </c>
      <c r="H11" s="1"/>
      <c r="I11" s="1">
        <v>0.4902777777777778</v>
      </c>
      <c r="J11" s="1">
        <v>0.6163888888888889</v>
      </c>
      <c r="K11" s="1"/>
      <c r="L11" s="1"/>
      <c r="M11" s="1"/>
      <c r="N11" s="1"/>
      <c r="O11" s="1">
        <f t="shared" si="2"/>
        <v>0.6163888888888889</v>
      </c>
      <c r="P11" s="1">
        <f t="shared" si="0"/>
        <v>0.12611111111111106</v>
      </c>
      <c r="Q11" s="1">
        <f t="shared" si="1"/>
        <v>0.11742189116490788</v>
      </c>
    </row>
    <row r="12" spans="1:17" ht="15">
      <c r="A12" s="4" t="s">
        <v>405</v>
      </c>
      <c r="B12" s="4" t="s">
        <v>9</v>
      </c>
      <c r="C12" s="4">
        <v>824</v>
      </c>
      <c r="D12" s="4">
        <v>7962</v>
      </c>
      <c r="E12" s="4" t="s">
        <v>371</v>
      </c>
      <c r="F12" s="4" t="s">
        <v>372</v>
      </c>
      <c r="G12" s="4">
        <v>1000</v>
      </c>
      <c r="H12" s="1"/>
      <c r="I12" s="1">
        <v>0.4902777777777778</v>
      </c>
      <c r="J12" s="1">
        <v>0.5695601851851851</v>
      </c>
      <c r="K12" s="1">
        <v>0.6081828703703703</v>
      </c>
      <c r="L12" s="1">
        <v>0.6364351851851852</v>
      </c>
      <c r="M12" s="1"/>
      <c r="N12" s="1"/>
      <c r="O12" s="1">
        <f t="shared" si="2"/>
        <v>0.5695601851851851</v>
      </c>
      <c r="P12" s="1">
        <f t="shared" si="0"/>
        <v>0.07928240740740733</v>
      </c>
      <c r="Q12" s="1">
        <f t="shared" si="1"/>
        <v>0.09621651384394093</v>
      </c>
    </row>
    <row r="13" spans="1:17" ht="15">
      <c r="A13" s="4" t="s">
        <v>351</v>
      </c>
      <c r="B13" s="4" t="s">
        <v>207</v>
      </c>
      <c r="C13" s="4">
        <v>644</v>
      </c>
      <c r="D13" s="4">
        <v>400</v>
      </c>
      <c r="E13" s="4" t="s">
        <v>373</v>
      </c>
      <c r="F13" s="4" t="s">
        <v>374</v>
      </c>
      <c r="G13" s="4">
        <v>1000</v>
      </c>
      <c r="H13" s="1">
        <v>0.4791666666666667</v>
      </c>
      <c r="I13" s="1">
        <v>0.5602314814814815</v>
      </c>
      <c r="J13" s="1">
        <v>0.633599537037037</v>
      </c>
      <c r="K13" s="1"/>
      <c r="L13" s="1"/>
      <c r="M13" s="1"/>
      <c r="N13" s="1"/>
      <c r="O13" s="1">
        <f t="shared" si="2"/>
        <v>0.633599537037037</v>
      </c>
      <c r="P13" s="1">
        <f t="shared" si="0"/>
        <v>0.07336805555555548</v>
      </c>
      <c r="Q13" s="1">
        <f t="shared" si="1"/>
        <v>0.11392555210489981</v>
      </c>
    </row>
    <row r="14" spans="1:17" ht="15">
      <c r="A14" s="4" t="s">
        <v>352</v>
      </c>
      <c r="B14" s="4" t="s">
        <v>375</v>
      </c>
      <c r="C14" s="4">
        <v>1027</v>
      </c>
      <c r="D14" s="4">
        <v>661</v>
      </c>
      <c r="E14" s="4" t="s">
        <v>376</v>
      </c>
      <c r="F14" s="4"/>
      <c r="G14" s="4">
        <v>1000</v>
      </c>
      <c r="H14" s="1"/>
      <c r="I14" s="1">
        <v>0.4902777777777778</v>
      </c>
      <c r="J14" s="1">
        <v>0.5816898148148147</v>
      </c>
      <c r="K14" s="1">
        <v>0.6266782407407407</v>
      </c>
      <c r="L14" s="1"/>
      <c r="M14" s="1"/>
      <c r="N14" s="1"/>
      <c r="O14" s="1">
        <f t="shared" si="2"/>
        <v>0.5816898148148147</v>
      </c>
      <c r="P14" s="1">
        <f t="shared" si="0"/>
        <v>0.09141203703703693</v>
      </c>
      <c r="Q14" s="1">
        <f t="shared" si="1"/>
        <v>0.08900879945183732</v>
      </c>
    </row>
    <row r="15" spans="1:17" ht="15">
      <c r="A15" s="4" t="s">
        <v>351</v>
      </c>
      <c r="B15" s="4" t="s">
        <v>350</v>
      </c>
      <c r="C15" s="4">
        <v>678</v>
      </c>
      <c r="D15" s="4" t="s">
        <v>377</v>
      </c>
      <c r="E15" s="4" t="s">
        <v>378</v>
      </c>
      <c r="F15" s="4" t="s">
        <v>379</v>
      </c>
      <c r="G15" s="4">
        <v>1000</v>
      </c>
      <c r="H15" s="1">
        <v>0.4791666666666667</v>
      </c>
      <c r="I15" s="1">
        <v>0.5501157407407408</v>
      </c>
      <c r="J15" s="1">
        <v>0.6166319444444445</v>
      </c>
      <c r="K15" s="1">
        <v>0.6551041666666667</v>
      </c>
      <c r="L15" s="1"/>
      <c r="M15" s="1"/>
      <c r="N15" s="1"/>
      <c r="O15" s="1">
        <f t="shared" si="2"/>
        <v>0.6166319444444445</v>
      </c>
      <c r="P15" s="1">
        <f t="shared" si="0"/>
        <v>0.0665162037037037</v>
      </c>
      <c r="Q15" s="1">
        <f t="shared" si="1"/>
        <v>0.09810649513820606</v>
      </c>
    </row>
    <row r="16" spans="1:17" ht="15">
      <c r="A16" s="4" t="s">
        <v>351</v>
      </c>
      <c r="B16" s="4" t="s">
        <v>350</v>
      </c>
      <c r="C16" s="4">
        <v>678</v>
      </c>
      <c r="D16" s="4">
        <v>1234</v>
      </c>
      <c r="E16" s="4" t="s">
        <v>380</v>
      </c>
      <c r="F16" s="4" t="s">
        <v>381</v>
      </c>
      <c r="G16" s="4">
        <v>1000</v>
      </c>
      <c r="H16" s="1">
        <v>0.4791666666666667</v>
      </c>
      <c r="I16" s="1">
        <v>0.5526620370370371</v>
      </c>
      <c r="J16" s="1">
        <v>0.6222106481481481</v>
      </c>
      <c r="K16" s="1">
        <v>0.6627777777777778</v>
      </c>
      <c r="L16" s="1"/>
      <c r="M16" s="1"/>
      <c r="N16" s="1"/>
      <c r="O16" s="1">
        <f t="shared" si="2"/>
        <v>0.6222106481481481</v>
      </c>
      <c r="P16" s="1">
        <f t="shared" si="0"/>
        <v>0.06954861111111099</v>
      </c>
      <c r="Q16" s="1">
        <f t="shared" si="1"/>
        <v>0.10257907243526695</v>
      </c>
    </row>
    <row r="17" spans="1:17" ht="15">
      <c r="A17" s="4" t="s">
        <v>351</v>
      </c>
      <c r="B17" s="4" t="s">
        <v>355</v>
      </c>
      <c r="C17" s="4">
        <v>583</v>
      </c>
      <c r="D17" s="4">
        <v>167</v>
      </c>
      <c r="E17" s="4" t="s">
        <v>382</v>
      </c>
      <c r="F17" s="4" t="s">
        <v>383</v>
      </c>
      <c r="G17" s="4">
        <v>1000</v>
      </c>
      <c r="H17" s="1">
        <v>0.4791666666666667</v>
      </c>
      <c r="I17" s="35">
        <v>0.5428472222222223</v>
      </c>
      <c r="J17" s="1">
        <v>0.594224537037037</v>
      </c>
      <c r="K17" s="1">
        <v>0.614212962962963</v>
      </c>
      <c r="L17" s="1">
        <v>0.6298842592592593</v>
      </c>
      <c r="M17" s="1"/>
      <c r="N17" s="1"/>
      <c r="O17" s="1">
        <f t="shared" si="2"/>
        <v>0.594224537037037</v>
      </c>
      <c r="P17" s="1">
        <f t="shared" si="0"/>
        <v>0.05137731481481478</v>
      </c>
      <c r="Q17" s="1">
        <f t="shared" si="1"/>
        <v>0.08812575439933924</v>
      </c>
    </row>
    <row r="18" spans="1:17" ht="15">
      <c r="A18" s="4" t="s">
        <v>351</v>
      </c>
      <c r="B18" s="4" t="s">
        <v>350</v>
      </c>
      <c r="C18" s="4">
        <v>678</v>
      </c>
      <c r="D18" s="4" t="s">
        <v>384</v>
      </c>
      <c r="E18" s="4" t="s">
        <v>385</v>
      </c>
      <c r="F18" s="4" t="s">
        <v>386</v>
      </c>
      <c r="G18" s="4">
        <v>1000</v>
      </c>
      <c r="H18" s="1">
        <v>0.4791666666666667</v>
      </c>
      <c r="I18" s="1">
        <v>0.5508680555555555</v>
      </c>
      <c r="J18" s="1">
        <v>0.6256828703703704</v>
      </c>
      <c r="K18" s="1">
        <v>0.6750925925925926</v>
      </c>
      <c r="L18" s="1"/>
      <c r="M18" s="1"/>
      <c r="N18" s="1"/>
      <c r="O18" s="1">
        <f t="shared" si="2"/>
        <v>0.6256828703703704</v>
      </c>
      <c r="P18" s="1">
        <f t="shared" si="0"/>
        <v>0.07481481481481489</v>
      </c>
      <c r="Q18" s="1">
        <f t="shared" si="1"/>
        <v>0.1103463345351252</v>
      </c>
    </row>
    <row r="19" spans="1:17" ht="15">
      <c r="A19" s="4" t="s">
        <v>351</v>
      </c>
      <c r="B19" s="4" t="s">
        <v>350</v>
      </c>
      <c r="C19" s="4">
        <v>678</v>
      </c>
      <c r="D19" s="4" t="s">
        <v>387</v>
      </c>
      <c r="E19" s="4" t="s">
        <v>388</v>
      </c>
      <c r="F19" s="4" t="s">
        <v>389</v>
      </c>
      <c r="G19" s="4">
        <v>1000</v>
      </c>
      <c r="H19" s="1">
        <v>0.4791666666666667</v>
      </c>
      <c r="I19" s="1">
        <v>0.5499421296296296</v>
      </c>
      <c r="J19" s="1">
        <v>0.6139351851851852</v>
      </c>
      <c r="K19" s="1">
        <v>0.6462615740740741</v>
      </c>
      <c r="L19" s="1"/>
      <c r="M19" s="1"/>
      <c r="N19" s="1"/>
      <c r="O19" s="1">
        <f t="shared" si="2"/>
        <v>0.6139351851851852</v>
      </c>
      <c r="P19" s="1">
        <f t="shared" si="0"/>
        <v>0.06399305555555557</v>
      </c>
      <c r="Q19" s="1">
        <f t="shared" si="1"/>
        <v>0.09438503769255983</v>
      </c>
    </row>
    <row r="20" spans="1:17" ht="15">
      <c r="A20" s="4" t="s">
        <v>351</v>
      </c>
      <c r="B20" s="4" t="s">
        <v>350</v>
      </c>
      <c r="C20" s="4">
        <v>678</v>
      </c>
      <c r="D20" s="4">
        <v>5</v>
      </c>
      <c r="E20" s="4" t="s">
        <v>390</v>
      </c>
      <c r="F20" s="4" t="s">
        <v>391</v>
      </c>
      <c r="G20" s="4">
        <v>1000</v>
      </c>
      <c r="H20" s="1">
        <v>0.4791666666666667</v>
      </c>
      <c r="I20" s="1">
        <v>0.5672569444444444</v>
      </c>
      <c r="J20" s="1">
        <v>0.65875</v>
      </c>
      <c r="K20" s="1"/>
      <c r="L20" s="1"/>
      <c r="M20" s="1"/>
      <c r="N20" s="1"/>
      <c r="O20" s="1">
        <f t="shared" si="2"/>
        <v>0.65875</v>
      </c>
      <c r="P20" s="1">
        <f t="shared" si="0"/>
        <v>0.09149305555555554</v>
      </c>
      <c r="Q20" s="1">
        <f t="shared" si="1"/>
        <v>0.13494550966896096</v>
      </c>
    </row>
    <row r="21" spans="1:17" ht="15">
      <c r="A21" s="4" t="s">
        <v>351</v>
      </c>
      <c r="B21" s="4" t="s">
        <v>392</v>
      </c>
      <c r="C21" s="4">
        <v>566</v>
      </c>
      <c r="D21" s="4" t="s">
        <v>393</v>
      </c>
      <c r="E21" s="4" t="s">
        <v>394</v>
      </c>
      <c r="F21" s="4" t="s">
        <v>395</v>
      </c>
      <c r="G21" s="4">
        <v>1000</v>
      </c>
      <c r="H21" s="1">
        <v>0.4791666666666667</v>
      </c>
      <c r="I21" s="1">
        <v>0.535162037037037</v>
      </c>
      <c r="J21" s="1">
        <v>0.5803125</v>
      </c>
      <c r="K21" s="1">
        <v>0.6050694444444444</v>
      </c>
      <c r="L21" s="1">
        <v>0.6181018518518518</v>
      </c>
      <c r="M21" s="1">
        <v>0.6325810185185184</v>
      </c>
      <c r="N21" s="1"/>
      <c r="O21" s="1">
        <f t="shared" si="2"/>
        <v>0.5803125</v>
      </c>
      <c r="P21" s="1">
        <f t="shared" si="0"/>
        <v>0.04515046296296299</v>
      </c>
      <c r="Q21" s="1">
        <f t="shared" si="1"/>
        <v>0.07977113597696642</v>
      </c>
    </row>
    <row r="22" spans="1:17" ht="15">
      <c r="A22" s="4" t="s">
        <v>351</v>
      </c>
      <c r="B22" s="4" t="s">
        <v>392</v>
      </c>
      <c r="C22" s="4">
        <v>566</v>
      </c>
      <c r="D22" s="4" t="s">
        <v>396</v>
      </c>
      <c r="E22" s="4" t="s">
        <v>397</v>
      </c>
      <c r="F22" s="4" t="s">
        <v>398</v>
      </c>
      <c r="G22" s="4">
        <v>1000</v>
      </c>
      <c r="H22" s="1">
        <v>0.4791666666666667</v>
      </c>
      <c r="I22" s="1">
        <v>0.5343518518518519</v>
      </c>
      <c r="J22" s="1">
        <v>0.5786111111111111</v>
      </c>
      <c r="K22" s="1">
        <v>0.6024537037037038</v>
      </c>
      <c r="L22" s="1">
        <v>0.6132291666666666</v>
      </c>
      <c r="M22" s="1">
        <v>0.6268865740740741</v>
      </c>
      <c r="N22" s="1"/>
      <c r="O22" s="1">
        <f t="shared" si="2"/>
        <v>0.5786111111111111</v>
      </c>
      <c r="P22" s="1">
        <f t="shared" si="0"/>
        <v>0.04425925925925922</v>
      </c>
      <c r="Q22" s="1">
        <f t="shared" si="1"/>
        <v>0.07819657112943325</v>
      </c>
    </row>
    <row r="23" spans="1:17" ht="15">
      <c r="A23" s="4" t="s">
        <v>351</v>
      </c>
      <c r="B23" s="4" t="s">
        <v>350</v>
      </c>
      <c r="C23" s="4">
        <v>678</v>
      </c>
      <c r="D23" s="4" t="s">
        <v>399</v>
      </c>
      <c r="E23" s="4" t="s">
        <v>400</v>
      </c>
      <c r="F23" s="4" t="s">
        <v>401</v>
      </c>
      <c r="G23" s="4">
        <v>1000</v>
      </c>
      <c r="H23" s="1">
        <v>0.4791666666666667</v>
      </c>
      <c r="I23" s="1">
        <v>0.5487152777777778</v>
      </c>
      <c r="J23" s="1">
        <v>0.6085416666666666</v>
      </c>
      <c r="K23" s="1">
        <v>0.6344675925925926</v>
      </c>
      <c r="L23" s="1"/>
      <c r="M23" s="1"/>
      <c r="N23" s="1"/>
      <c r="O23" s="1">
        <f t="shared" si="2"/>
        <v>0.6085416666666666</v>
      </c>
      <c r="P23" s="1">
        <f t="shared" si="0"/>
        <v>0.059826388888888804</v>
      </c>
      <c r="Q23" s="1">
        <f t="shared" si="1"/>
        <v>0.0882395116355292</v>
      </c>
    </row>
    <row r="24" spans="1:17" ht="15">
      <c r="A24" s="4" t="s">
        <v>351</v>
      </c>
      <c r="B24" s="4" t="s">
        <v>350</v>
      </c>
      <c r="C24" s="4">
        <v>678</v>
      </c>
      <c r="D24" s="4" t="s">
        <v>402</v>
      </c>
      <c r="E24" s="4" t="s">
        <v>404</v>
      </c>
      <c r="F24" s="4" t="s">
        <v>403</v>
      </c>
      <c r="G24" s="4">
        <v>1000</v>
      </c>
      <c r="H24" s="1">
        <v>0.4791666666666667</v>
      </c>
      <c r="I24" s="1">
        <v>0.5532523148148148</v>
      </c>
      <c r="J24" s="1">
        <v>0.6226967592592593</v>
      </c>
      <c r="K24" s="1">
        <v>0.6636342592592592</v>
      </c>
      <c r="L24" s="1"/>
      <c r="M24" s="1"/>
      <c r="N24" s="1"/>
      <c r="O24" s="1">
        <f t="shared" si="2"/>
        <v>0.6226967592592593</v>
      </c>
      <c r="P24" s="1">
        <f t="shared" si="0"/>
        <v>0.06944444444444442</v>
      </c>
      <c r="Q24" s="1">
        <f t="shared" si="1"/>
        <v>0.10242543428384134</v>
      </c>
    </row>
    <row r="25" spans="1:17" ht="15">
      <c r="A25" s="4" t="s">
        <v>352</v>
      </c>
      <c r="B25" s="4" t="s">
        <v>406</v>
      </c>
      <c r="C25" s="4">
        <v>1240</v>
      </c>
      <c r="D25" s="4">
        <v>4102</v>
      </c>
      <c r="E25" s="4" t="s">
        <v>407</v>
      </c>
      <c r="F25" s="4" t="s">
        <v>408</v>
      </c>
      <c r="G25" s="4">
        <v>1000</v>
      </c>
      <c r="H25" s="1"/>
      <c r="I25" s="1">
        <v>0.4902777777777778</v>
      </c>
      <c r="J25" s="1">
        <v>0.6178819444444444</v>
      </c>
      <c r="K25" s="1"/>
      <c r="L25" s="1"/>
      <c r="M25" s="1"/>
      <c r="N25" s="1"/>
      <c r="O25" s="1">
        <f t="shared" si="2"/>
        <v>0.6178819444444444</v>
      </c>
      <c r="P25" s="1">
        <f t="shared" si="0"/>
        <v>0.12760416666666663</v>
      </c>
      <c r="Q25" s="1">
        <f t="shared" si="1"/>
        <v>0.10290658602150535</v>
      </c>
    </row>
    <row r="26" spans="1:17" ht="15">
      <c r="A26" s="4" t="s">
        <v>405</v>
      </c>
      <c r="B26" s="4" t="s">
        <v>9</v>
      </c>
      <c r="C26" s="4">
        <v>824</v>
      </c>
      <c r="D26" s="4">
        <v>7735</v>
      </c>
      <c r="E26" s="4" t="s">
        <v>409</v>
      </c>
      <c r="F26" s="4"/>
      <c r="G26" s="4">
        <v>1000</v>
      </c>
      <c r="H26" s="1"/>
      <c r="I26" s="1">
        <v>0.4902777777777778</v>
      </c>
      <c r="J26" s="1">
        <v>0.5671759259259259</v>
      </c>
      <c r="K26" s="1">
        <v>0.6080555555555556</v>
      </c>
      <c r="L26" s="1">
        <v>0.6371296296296296</v>
      </c>
      <c r="M26" s="1"/>
      <c r="N26" s="1"/>
      <c r="O26" s="1">
        <f t="shared" si="2"/>
        <v>0.5671759259259259</v>
      </c>
      <c r="P26" s="1">
        <f t="shared" si="0"/>
        <v>0.0768981481481481</v>
      </c>
      <c r="Q26" s="1">
        <f t="shared" si="1"/>
        <v>0.09332299532542246</v>
      </c>
    </row>
    <row r="27" spans="1:17" ht="15">
      <c r="A27" s="4" t="s">
        <v>405</v>
      </c>
      <c r="B27" s="4" t="s">
        <v>15</v>
      </c>
      <c r="C27" s="4">
        <v>684</v>
      </c>
      <c r="D27" s="4" t="s">
        <v>410</v>
      </c>
      <c r="E27" s="4" t="s">
        <v>411</v>
      </c>
      <c r="F27" s="4"/>
      <c r="G27" s="4">
        <v>1000</v>
      </c>
      <c r="H27" s="1"/>
      <c r="I27" s="1">
        <v>0.4902777777777778</v>
      </c>
      <c r="J27" s="1">
        <v>0.5506481481481481</v>
      </c>
      <c r="K27" s="1">
        <v>0.5911111111111111</v>
      </c>
      <c r="L27" s="1">
        <v>0.6019675925925926</v>
      </c>
      <c r="M27" s="1">
        <v>0.6357407407407407</v>
      </c>
      <c r="N27" s="1"/>
      <c r="O27" s="1">
        <f t="shared" si="2"/>
        <v>0.5506481481481481</v>
      </c>
      <c r="P27" s="1">
        <f t="shared" si="0"/>
        <v>0.060370370370370297</v>
      </c>
      <c r="Q27" s="1">
        <f t="shared" si="1"/>
        <v>0.08826077539527821</v>
      </c>
    </row>
    <row r="28" spans="1:17" ht="15">
      <c r="A28" s="4" t="s">
        <v>405</v>
      </c>
      <c r="B28" s="4" t="s">
        <v>15</v>
      </c>
      <c r="C28" s="4">
        <v>684</v>
      </c>
      <c r="D28" s="4" t="s">
        <v>413</v>
      </c>
      <c r="E28" s="4" t="s">
        <v>412</v>
      </c>
      <c r="F28" s="4"/>
      <c r="G28" s="4">
        <v>1000</v>
      </c>
      <c r="H28" s="1"/>
      <c r="I28" s="1">
        <v>0.4902777777777778</v>
      </c>
      <c r="J28" s="1" t="s">
        <v>416</v>
      </c>
      <c r="K28" s="1"/>
      <c r="L28" s="1"/>
      <c r="M28" s="1"/>
      <c r="N28" s="1"/>
      <c r="O28" s="1" t="str">
        <f t="shared" si="2"/>
        <v>Retired</v>
      </c>
      <c r="P28" s="1" t="e">
        <f t="shared" si="0"/>
        <v>#VALUE!</v>
      </c>
      <c r="Q28" s="1" t="e">
        <f t="shared" si="1"/>
        <v>#VALUE!</v>
      </c>
    </row>
    <row r="29" spans="1:17" ht="15">
      <c r="A29" s="4"/>
      <c r="B29" s="4"/>
      <c r="C29" s="4"/>
      <c r="D29" s="4"/>
      <c r="E29" s="4"/>
      <c r="F29" s="4"/>
      <c r="G29" s="4">
        <v>1000</v>
      </c>
      <c r="H29" s="1">
        <v>0.4791666666666667</v>
      </c>
      <c r="I29" s="1"/>
      <c r="J29" s="1"/>
      <c r="K29" s="1"/>
      <c r="L29" s="1"/>
      <c r="M29" s="1"/>
      <c r="N29" s="1"/>
      <c r="O29" s="1">
        <f aca="true" t="shared" si="3" ref="O29:O48">N29</f>
        <v>0</v>
      </c>
      <c r="P29" s="1">
        <f t="shared" si="0"/>
        <v>0</v>
      </c>
      <c r="Q29" s="1" t="e">
        <f t="shared" si="1"/>
        <v>#DIV/0!</v>
      </c>
    </row>
    <row r="30" spans="1:17" ht="15">
      <c r="A30" s="4"/>
      <c r="B30" s="4"/>
      <c r="C30" s="4"/>
      <c r="D30" s="4"/>
      <c r="E30" s="4"/>
      <c r="F30" s="4"/>
      <c r="G30" s="4">
        <v>1000</v>
      </c>
      <c r="H30" s="1">
        <v>0.4791666666666667</v>
      </c>
      <c r="I30" s="1"/>
      <c r="J30" s="1"/>
      <c r="K30" s="1"/>
      <c r="L30" s="1"/>
      <c r="M30" s="1"/>
      <c r="N30" s="1"/>
      <c r="O30" s="1">
        <f t="shared" si="3"/>
        <v>0</v>
      </c>
      <c r="P30" s="1">
        <f t="shared" si="0"/>
        <v>0</v>
      </c>
      <c r="Q30" s="1" t="e">
        <f t="shared" si="1"/>
        <v>#DIV/0!</v>
      </c>
    </row>
    <row r="31" spans="1:17" ht="15">
      <c r="A31" s="4"/>
      <c r="B31" s="4"/>
      <c r="C31" s="4"/>
      <c r="D31" s="4"/>
      <c r="E31" s="4"/>
      <c r="F31" s="4"/>
      <c r="G31" s="4">
        <v>1000</v>
      </c>
      <c r="H31" s="1">
        <v>0.4791666666666667</v>
      </c>
      <c r="I31" s="1"/>
      <c r="J31" s="1"/>
      <c r="K31" s="1"/>
      <c r="L31" s="1"/>
      <c r="M31" s="1"/>
      <c r="N31" s="1"/>
      <c r="O31" s="1">
        <f t="shared" si="3"/>
        <v>0</v>
      </c>
      <c r="P31" s="1">
        <f t="shared" si="0"/>
        <v>0</v>
      </c>
      <c r="Q31" s="1" t="e">
        <f t="shared" si="1"/>
        <v>#DIV/0!</v>
      </c>
    </row>
    <row r="32" spans="1:17" ht="15">
      <c r="A32" s="4"/>
      <c r="B32" s="4"/>
      <c r="C32" s="4"/>
      <c r="D32" s="4"/>
      <c r="E32" s="4"/>
      <c r="F32" s="4"/>
      <c r="G32" s="4">
        <v>1000</v>
      </c>
      <c r="H32" s="1">
        <v>0.4791666666666667</v>
      </c>
      <c r="I32" s="1"/>
      <c r="J32" s="1"/>
      <c r="K32" s="1"/>
      <c r="L32" s="1"/>
      <c r="M32" s="1"/>
      <c r="N32" s="1"/>
      <c r="O32" s="1">
        <f t="shared" si="3"/>
        <v>0</v>
      </c>
      <c r="P32" s="1">
        <f t="shared" si="0"/>
        <v>0</v>
      </c>
      <c r="Q32" s="1" t="e">
        <f t="shared" si="1"/>
        <v>#DIV/0!</v>
      </c>
    </row>
    <row r="33" spans="1:17" ht="15">
      <c r="A33" s="4"/>
      <c r="B33" s="4"/>
      <c r="C33" s="4"/>
      <c r="D33" s="4"/>
      <c r="E33" s="4"/>
      <c r="F33" s="4"/>
      <c r="G33" s="4">
        <v>1000</v>
      </c>
      <c r="H33" s="1">
        <v>0.4791666666666667</v>
      </c>
      <c r="I33" s="1"/>
      <c r="J33" s="1"/>
      <c r="K33" s="1"/>
      <c r="L33" s="1"/>
      <c r="M33" s="1"/>
      <c r="N33" s="1"/>
      <c r="O33" s="1">
        <f t="shared" si="3"/>
        <v>0</v>
      </c>
      <c r="P33" s="1">
        <f t="shared" si="0"/>
        <v>0</v>
      </c>
      <c r="Q33" s="1" t="e">
        <f t="shared" si="1"/>
        <v>#DIV/0!</v>
      </c>
    </row>
    <row r="34" spans="1:17" ht="15">
      <c r="A34" s="4"/>
      <c r="B34" s="4"/>
      <c r="C34" s="4"/>
      <c r="D34" s="4"/>
      <c r="E34" s="4"/>
      <c r="F34" s="4"/>
      <c r="G34" s="4">
        <v>1000</v>
      </c>
      <c r="H34" s="1">
        <v>0.4791666666666667</v>
      </c>
      <c r="I34" s="1"/>
      <c r="J34" s="1"/>
      <c r="K34" s="1"/>
      <c r="L34" s="1"/>
      <c r="M34" s="1"/>
      <c r="N34" s="1"/>
      <c r="O34" s="1">
        <f t="shared" si="3"/>
        <v>0</v>
      </c>
      <c r="P34" s="1">
        <f t="shared" si="0"/>
        <v>0</v>
      </c>
      <c r="Q34" s="1" t="e">
        <f t="shared" si="1"/>
        <v>#DIV/0!</v>
      </c>
    </row>
    <row r="35" spans="1:17" ht="15">
      <c r="A35" s="4"/>
      <c r="B35" s="4"/>
      <c r="C35" s="4"/>
      <c r="D35" s="4"/>
      <c r="E35" s="4"/>
      <c r="F35" s="4"/>
      <c r="G35" s="4">
        <v>1000</v>
      </c>
      <c r="H35" s="1">
        <v>0.4791666666666667</v>
      </c>
      <c r="I35" s="1"/>
      <c r="J35" s="1"/>
      <c r="K35" s="1"/>
      <c r="L35" s="1"/>
      <c r="M35" s="1"/>
      <c r="N35" s="1"/>
      <c r="O35" s="1">
        <f t="shared" si="3"/>
        <v>0</v>
      </c>
      <c r="P35" s="1">
        <f t="shared" si="0"/>
        <v>0</v>
      </c>
      <c r="Q35" s="1" t="e">
        <f t="shared" si="1"/>
        <v>#DIV/0!</v>
      </c>
    </row>
    <row r="36" spans="1:17" ht="15">
      <c r="A36" s="4"/>
      <c r="B36" s="4"/>
      <c r="C36" s="4"/>
      <c r="D36" s="4"/>
      <c r="E36" s="4"/>
      <c r="F36" s="4"/>
      <c r="G36" s="4">
        <v>1000</v>
      </c>
      <c r="H36" s="1">
        <v>0.4791666666666667</v>
      </c>
      <c r="I36" s="1"/>
      <c r="J36" s="1"/>
      <c r="K36" s="1"/>
      <c r="L36" s="1"/>
      <c r="M36" s="1"/>
      <c r="N36" s="1"/>
      <c r="O36" s="1">
        <f t="shared" si="3"/>
        <v>0</v>
      </c>
      <c r="P36" s="1">
        <f t="shared" si="0"/>
        <v>0</v>
      </c>
      <c r="Q36" s="1" t="e">
        <f t="shared" si="1"/>
        <v>#DIV/0!</v>
      </c>
    </row>
    <row r="37" spans="1:17" ht="15">
      <c r="A37" s="4"/>
      <c r="B37" s="4"/>
      <c r="C37" s="4"/>
      <c r="D37" s="4"/>
      <c r="E37" s="4"/>
      <c r="F37" s="4"/>
      <c r="G37" s="4">
        <v>1000</v>
      </c>
      <c r="H37" s="1">
        <v>0.4791666666666667</v>
      </c>
      <c r="I37" s="1"/>
      <c r="J37" s="1"/>
      <c r="K37" s="1"/>
      <c r="L37" s="1"/>
      <c r="M37" s="1"/>
      <c r="N37" s="1"/>
      <c r="O37" s="1">
        <f t="shared" si="3"/>
        <v>0</v>
      </c>
      <c r="P37" s="1">
        <f t="shared" si="0"/>
        <v>0</v>
      </c>
      <c r="Q37" s="1" t="e">
        <f t="shared" si="1"/>
        <v>#DIV/0!</v>
      </c>
    </row>
    <row r="38" spans="1:17" ht="15">
      <c r="A38" s="4"/>
      <c r="B38" s="4"/>
      <c r="C38" s="4"/>
      <c r="D38" s="4"/>
      <c r="E38" s="4"/>
      <c r="F38" s="4"/>
      <c r="G38" s="4">
        <v>1000</v>
      </c>
      <c r="H38" s="1">
        <v>0.4791666666666667</v>
      </c>
      <c r="I38" s="1"/>
      <c r="J38" s="1"/>
      <c r="K38" s="1"/>
      <c r="L38" s="1"/>
      <c r="M38" s="1"/>
      <c r="N38" s="1"/>
      <c r="O38" s="1">
        <f t="shared" si="3"/>
        <v>0</v>
      </c>
      <c r="P38" s="1">
        <f t="shared" si="0"/>
        <v>0</v>
      </c>
      <c r="Q38" s="1" t="e">
        <f t="shared" si="1"/>
        <v>#DIV/0!</v>
      </c>
    </row>
    <row r="39" spans="1:17" ht="15">
      <c r="A39" s="4"/>
      <c r="B39" s="4"/>
      <c r="C39" s="4"/>
      <c r="D39" s="4"/>
      <c r="E39" s="4"/>
      <c r="F39" s="4"/>
      <c r="G39" s="4">
        <v>1000</v>
      </c>
      <c r="H39" s="1">
        <v>0.4791666666666667</v>
      </c>
      <c r="I39" s="1"/>
      <c r="J39" s="1"/>
      <c r="K39" s="1"/>
      <c r="L39" s="1"/>
      <c r="M39" s="1"/>
      <c r="N39" s="1"/>
      <c r="O39" s="1">
        <f t="shared" si="3"/>
        <v>0</v>
      </c>
      <c r="P39" s="1">
        <f t="shared" si="0"/>
        <v>0</v>
      </c>
      <c r="Q39" s="1" t="e">
        <f t="shared" si="1"/>
        <v>#DIV/0!</v>
      </c>
    </row>
    <row r="40" spans="1:17" ht="15">
      <c r="A40" s="4"/>
      <c r="B40" s="4"/>
      <c r="C40" s="4"/>
      <c r="D40" s="4"/>
      <c r="E40" s="4"/>
      <c r="F40" s="4"/>
      <c r="G40" s="4">
        <v>1000</v>
      </c>
      <c r="H40" s="1">
        <v>0.4791666666666667</v>
      </c>
      <c r="I40" s="1"/>
      <c r="J40" s="1"/>
      <c r="K40" s="1"/>
      <c r="L40" s="1"/>
      <c r="M40" s="1"/>
      <c r="N40" s="1"/>
      <c r="O40" s="1">
        <f t="shared" si="3"/>
        <v>0</v>
      </c>
      <c r="P40" s="1">
        <f t="shared" si="0"/>
        <v>0</v>
      </c>
      <c r="Q40" s="1" t="e">
        <f t="shared" si="1"/>
        <v>#DIV/0!</v>
      </c>
    </row>
    <row r="41" spans="1:17" ht="15">
      <c r="A41" s="4"/>
      <c r="B41" s="4"/>
      <c r="C41" s="4"/>
      <c r="D41" s="4"/>
      <c r="E41" s="4"/>
      <c r="F41" s="4"/>
      <c r="G41" s="4">
        <v>1000</v>
      </c>
      <c r="H41" s="1">
        <v>0.4791666666666667</v>
      </c>
      <c r="I41" s="1"/>
      <c r="J41" s="1"/>
      <c r="K41" s="1"/>
      <c r="L41" s="1"/>
      <c r="M41" s="1"/>
      <c r="N41" s="1"/>
      <c r="O41" s="1">
        <f t="shared" si="3"/>
        <v>0</v>
      </c>
      <c r="P41" s="1">
        <f t="shared" si="0"/>
        <v>0</v>
      </c>
      <c r="Q41" s="1" t="e">
        <f t="shared" si="1"/>
        <v>#DIV/0!</v>
      </c>
    </row>
    <row r="42" spans="1:17" ht="15">
      <c r="A42" s="4"/>
      <c r="B42" s="4"/>
      <c r="C42" s="4"/>
      <c r="D42" s="4"/>
      <c r="E42" s="4"/>
      <c r="F42" s="4"/>
      <c r="G42" s="4">
        <v>1000</v>
      </c>
      <c r="H42" s="1">
        <v>0.4791666666666667</v>
      </c>
      <c r="I42" s="1"/>
      <c r="J42" s="1"/>
      <c r="K42" s="1"/>
      <c r="L42" s="1"/>
      <c r="M42" s="1"/>
      <c r="N42" s="1"/>
      <c r="O42" s="1">
        <f t="shared" si="3"/>
        <v>0</v>
      </c>
      <c r="P42" s="1">
        <f t="shared" si="0"/>
        <v>0</v>
      </c>
      <c r="Q42" s="1" t="e">
        <f t="shared" si="1"/>
        <v>#DIV/0!</v>
      </c>
    </row>
    <row r="43" spans="1:17" ht="15">
      <c r="A43" s="4"/>
      <c r="B43" s="4"/>
      <c r="C43" s="4"/>
      <c r="D43" s="4"/>
      <c r="E43" s="4"/>
      <c r="F43" s="4"/>
      <c r="G43" s="4">
        <v>1000</v>
      </c>
      <c r="H43" s="1">
        <v>0.4791666666666667</v>
      </c>
      <c r="I43" s="1"/>
      <c r="J43" s="1"/>
      <c r="K43" s="1"/>
      <c r="L43" s="1"/>
      <c r="M43" s="1"/>
      <c r="N43" s="1"/>
      <c r="O43" s="1">
        <f t="shared" si="3"/>
        <v>0</v>
      </c>
      <c r="P43" s="1">
        <f t="shared" si="0"/>
        <v>0</v>
      </c>
      <c r="Q43" s="1" t="e">
        <f t="shared" si="1"/>
        <v>#DIV/0!</v>
      </c>
    </row>
    <row r="44" spans="1:17" ht="15">
      <c r="A44" s="4"/>
      <c r="B44" s="4"/>
      <c r="C44" s="4"/>
      <c r="D44" s="4"/>
      <c r="E44" s="4"/>
      <c r="F44" s="4"/>
      <c r="G44" s="4">
        <v>1000</v>
      </c>
      <c r="H44" s="1">
        <v>0.4791666666666667</v>
      </c>
      <c r="I44" s="1"/>
      <c r="J44" s="1"/>
      <c r="K44" s="1"/>
      <c r="L44" s="1"/>
      <c r="M44" s="1"/>
      <c r="N44" s="1"/>
      <c r="O44" s="1">
        <f t="shared" si="3"/>
        <v>0</v>
      </c>
      <c r="P44" s="1">
        <f t="shared" si="0"/>
        <v>0</v>
      </c>
      <c r="Q44" s="1" t="e">
        <f t="shared" si="1"/>
        <v>#DIV/0!</v>
      </c>
    </row>
    <row r="45" spans="1:17" ht="15">
      <c r="A45" s="4"/>
      <c r="B45" s="4"/>
      <c r="C45" s="4"/>
      <c r="D45" s="4"/>
      <c r="E45" s="4"/>
      <c r="F45" s="4"/>
      <c r="G45" s="4">
        <v>1000</v>
      </c>
      <c r="H45" s="1">
        <v>0.4791666666666667</v>
      </c>
      <c r="I45" s="1"/>
      <c r="J45" s="1"/>
      <c r="K45" s="1"/>
      <c r="L45" s="1"/>
      <c r="M45" s="1"/>
      <c r="N45" s="1"/>
      <c r="O45" s="1">
        <f t="shared" si="3"/>
        <v>0</v>
      </c>
      <c r="P45" s="1">
        <f t="shared" si="0"/>
        <v>0</v>
      </c>
      <c r="Q45" s="1" t="e">
        <f t="shared" si="1"/>
        <v>#DIV/0!</v>
      </c>
    </row>
    <row r="46" spans="1:17" ht="15">
      <c r="A46" s="4"/>
      <c r="B46" s="4"/>
      <c r="C46" s="4"/>
      <c r="D46" s="4"/>
      <c r="E46" s="4"/>
      <c r="F46" s="4"/>
      <c r="G46" s="4">
        <v>1000</v>
      </c>
      <c r="H46" s="1">
        <v>0.4791666666666667</v>
      </c>
      <c r="I46" s="1"/>
      <c r="J46" s="1"/>
      <c r="K46" s="1"/>
      <c r="L46" s="1"/>
      <c r="M46" s="1"/>
      <c r="N46" s="1"/>
      <c r="O46" s="1">
        <f t="shared" si="3"/>
        <v>0</v>
      </c>
      <c r="P46" s="1">
        <f t="shared" si="0"/>
        <v>0</v>
      </c>
      <c r="Q46" s="1" t="e">
        <f t="shared" si="1"/>
        <v>#DIV/0!</v>
      </c>
    </row>
    <row r="47" spans="1:17" ht="15">
      <c r="A47" s="4"/>
      <c r="B47" s="4"/>
      <c r="C47" s="4"/>
      <c r="D47" s="4"/>
      <c r="E47" s="4"/>
      <c r="F47" s="4"/>
      <c r="G47" s="4">
        <v>1000</v>
      </c>
      <c r="H47" s="1">
        <v>0.4791666666666667</v>
      </c>
      <c r="I47" s="1"/>
      <c r="J47" s="1"/>
      <c r="K47" s="1"/>
      <c r="L47" s="1"/>
      <c r="M47" s="1"/>
      <c r="N47" s="1"/>
      <c r="O47" s="1">
        <f t="shared" si="3"/>
        <v>0</v>
      </c>
      <c r="P47" s="1">
        <f t="shared" si="0"/>
        <v>0</v>
      </c>
      <c r="Q47" s="1" t="e">
        <f t="shared" si="1"/>
        <v>#DIV/0!</v>
      </c>
    </row>
    <row r="48" spans="1:17" ht="15">
      <c r="A48" s="4"/>
      <c r="B48" s="4"/>
      <c r="C48" s="4"/>
      <c r="D48" s="4"/>
      <c r="E48" s="4"/>
      <c r="F48" s="4"/>
      <c r="G48" s="4">
        <v>1000</v>
      </c>
      <c r="H48" s="1">
        <v>0.4791666666666667</v>
      </c>
      <c r="I48" s="1"/>
      <c r="J48" s="1"/>
      <c r="K48" s="1"/>
      <c r="L48" s="1"/>
      <c r="M48" s="1"/>
      <c r="N48" s="1"/>
      <c r="O48" s="1">
        <f t="shared" si="3"/>
        <v>0</v>
      </c>
      <c r="P48" s="1">
        <f t="shared" si="0"/>
        <v>0</v>
      </c>
      <c r="Q48" s="1" t="e">
        <f t="shared" si="1"/>
        <v>#DIV/0!</v>
      </c>
    </row>
  </sheetData>
  <sheetProtection/>
  <autoFilter ref="A4:Q48"/>
  <mergeCells count="1">
    <mergeCell ref="H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G35" sqref="G35"/>
    </sheetView>
  </sheetViews>
  <sheetFormatPr defaultColWidth="9.140625" defaultRowHeight="15"/>
  <cols>
    <col min="4" max="4" width="7.140625" style="0" bestFit="1" customWidth="1"/>
    <col min="6" max="6" width="22.8515625" style="0" bestFit="1" customWidth="1"/>
    <col min="8" max="8" width="16.00390625" style="0" bestFit="1" customWidth="1"/>
    <col min="9" max="9" width="16.140625" style="0" bestFit="1" customWidth="1"/>
    <col min="10" max="10" width="10.57421875" style="0" bestFit="1" customWidth="1"/>
  </cols>
  <sheetData>
    <row r="3" spans="2:5" ht="15">
      <c r="B3" s="37" t="s">
        <v>353</v>
      </c>
      <c r="C3" s="37"/>
      <c r="D3" s="37"/>
      <c r="E3" s="37"/>
    </row>
    <row r="4" spans="2:10" ht="15">
      <c r="B4" s="2" t="s">
        <v>4</v>
      </c>
      <c r="C4" s="2" t="s">
        <v>6</v>
      </c>
      <c r="D4" s="2" t="s">
        <v>7</v>
      </c>
      <c r="E4" s="2" t="s">
        <v>8</v>
      </c>
      <c r="F4" s="2" t="str">
        <f>'recording sheet'!B4</f>
        <v>Class</v>
      </c>
      <c r="G4" s="2" t="str">
        <f>'recording sheet'!D4</f>
        <v>Sail number</v>
      </c>
      <c r="H4" s="2" t="str">
        <f>'recording sheet'!E4</f>
        <v>Helm</v>
      </c>
      <c r="I4" s="2" t="str">
        <f>'recording sheet'!F4</f>
        <v>Crew</v>
      </c>
      <c r="J4" s="32" t="s">
        <v>354</v>
      </c>
    </row>
    <row r="5" spans="1:10" ht="15">
      <c r="A5" t="str">
        <f>'recording sheet'!A22</f>
        <v>cat</v>
      </c>
      <c r="B5" s="3">
        <f>'recording sheet'!H22</f>
        <v>0.4791666666666667</v>
      </c>
      <c r="C5" s="3">
        <f>'recording sheet'!I22</f>
        <v>0.5343518518518519</v>
      </c>
      <c r="D5" s="3">
        <f>C5-B5</f>
        <v>0.05518518518518517</v>
      </c>
      <c r="E5" s="3">
        <f>D5/'recording sheet'!C22*'recording sheet'!G22</f>
        <v>0.09750032718230596</v>
      </c>
      <c r="F5" s="2" t="str">
        <f>'recording sheet'!B22</f>
        <v>Vampire</v>
      </c>
      <c r="G5" s="2" t="str">
        <f>'recording sheet'!D22</f>
        <v>GBR2</v>
      </c>
      <c r="H5" s="2" t="str">
        <f>'recording sheet'!E22</f>
        <v>Kyle Stoneham</v>
      </c>
      <c r="I5" s="2" t="str">
        <f>'recording sheet'!F22</f>
        <v>Josy O'Brien</v>
      </c>
      <c r="J5" s="33">
        <f>IF(OR(A5="cat"),E5)</f>
        <v>0.09750032718230596</v>
      </c>
    </row>
    <row r="6" spans="1:10" ht="15">
      <c r="A6" t="str">
        <f>'recording sheet'!A21</f>
        <v>cat</v>
      </c>
      <c r="B6" s="3">
        <f>'recording sheet'!H21</f>
        <v>0.4791666666666667</v>
      </c>
      <c r="C6" s="3">
        <f>'recording sheet'!I21</f>
        <v>0.535162037037037</v>
      </c>
      <c r="D6" s="3">
        <f>C6-B6</f>
        <v>0.055995370370370334</v>
      </c>
      <c r="E6" s="3">
        <f>D6/'recording sheet'!C21*'recording sheet'!G21</f>
        <v>0.09893174977097233</v>
      </c>
      <c r="F6" s="2" t="str">
        <f>'recording sheet'!B21</f>
        <v>Vampire</v>
      </c>
      <c r="G6" s="2" t="str">
        <f>'recording sheet'!D21</f>
        <v>GBR1 </v>
      </c>
      <c r="H6" s="2" t="str">
        <f>'recording sheet'!E21</f>
        <v>Will Sunnocks</v>
      </c>
      <c r="I6" s="2" t="str">
        <f>'recording sheet'!F21</f>
        <v>Mark Self</v>
      </c>
      <c r="J6" s="33">
        <f>IF(OR(A6="cat"),E6)</f>
        <v>0.09893174977097233</v>
      </c>
    </row>
    <row r="7" spans="1:10" ht="15">
      <c r="A7" t="str">
        <f>'recording sheet'!A6</f>
        <v>cat</v>
      </c>
      <c r="B7" s="3">
        <f>'recording sheet'!H6</f>
        <v>0.4791666666666667</v>
      </c>
      <c r="C7" s="3">
        <f>'recording sheet'!I6</f>
        <v>0.547962962962963</v>
      </c>
      <c r="D7" s="3">
        <f>C7-B7</f>
        <v>0.0687962962962963</v>
      </c>
      <c r="E7" s="3">
        <f>D7/'recording sheet'!C6*'recording sheet'!G6</f>
        <v>0.10146946356385884</v>
      </c>
      <c r="F7" s="2" t="str">
        <f>'recording sheet'!B6</f>
        <v>F18</v>
      </c>
      <c r="G7" s="2" t="str">
        <f>'recording sheet'!D6</f>
        <v>GBR1577</v>
      </c>
      <c r="H7" s="2" t="str">
        <f>'recording sheet'!E6</f>
        <v>Tim Neal</v>
      </c>
      <c r="I7" s="2" t="str">
        <f>'recording sheet'!F6</f>
        <v>Chris Neal</v>
      </c>
      <c r="J7" s="33">
        <f>IF(OR(A7="cat"),E7)</f>
        <v>0.10146946356385884</v>
      </c>
    </row>
    <row r="8" spans="1:10" ht="15">
      <c r="A8" t="str">
        <f>'recording sheet'!A23</f>
        <v>cat</v>
      </c>
      <c r="B8" s="3">
        <f>'recording sheet'!H23</f>
        <v>0.4791666666666667</v>
      </c>
      <c r="C8" s="3">
        <f>'recording sheet'!I23</f>
        <v>0.5487152777777778</v>
      </c>
      <c r="D8" s="3">
        <f>C8-B8</f>
        <v>0.06954861111111116</v>
      </c>
      <c r="E8" s="3">
        <f>D8/'recording sheet'!C23*'recording sheet'!G23</f>
        <v>0.1025790724352672</v>
      </c>
      <c r="F8" s="2" t="str">
        <f>'recording sheet'!B23</f>
        <v>F18</v>
      </c>
      <c r="G8" s="2" t="str">
        <f>'recording sheet'!D23</f>
        <v>GBR522</v>
      </c>
      <c r="H8" s="2" t="str">
        <f>'recording sheet'!E23</f>
        <v>Simon Northrup</v>
      </c>
      <c r="I8" s="2" t="str">
        <f>'recording sheet'!F23</f>
        <v>Caleb Cooper</v>
      </c>
      <c r="J8" s="33">
        <f>IF(OR(A8="cat"),E8)</f>
        <v>0.1025790724352672</v>
      </c>
    </row>
    <row r="9" spans="1:10" ht="15">
      <c r="A9" t="str">
        <f>'recording sheet'!A19</f>
        <v>cat</v>
      </c>
      <c r="B9" s="3">
        <f>'recording sheet'!H19</f>
        <v>0.4791666666666667</v>
      </c>
      <c r="C9" s="3">
        <f>'recording sheet'!I19</f>
        <v>0.5499421296296296</v>
      </c>
      <c r="D9" s="3">
        <f>C9-B9</f>
        <v>0.07077546296296294</v>
      </c>
      <c r="E9" s="3">
        <f>D9/'recording sheet'!C19*'recording sheet'!G19</f>
        <v>0.10438858844094828</v>
      </c>
      <c r="F9" s="2" t="str">
        <f>'recording sheet'!B19</f>
        <v>F18</v>
      </c>
      <c r="G9" s="2" t="str">
        <f>'recording sheet'!D19</f>
        <v>GBR521</v>
      </c>
      <c r="H9" s="2" t="str">
        <f>'recording sheet'!E19</f>
        <v>Grant Piggott</v>
      </c>
      <c r="I9" s="2" t="str">
        <f>'recording sheet'!F19</f>
        <v>Simon Farren</v>
      </c>
      <c r="J9" s="33">
        <f>IF(OR(A9="cat"),E9)</f>
        <v>0.10438858844094828</v>
      </c>
    </row>
    <row r="10" spans="1:10" ht="15">
      <c r="A10" t="str">
        <f>'recording sheet'!A15</f>
        <v>cat</v>
      </c>
      <c r="B10" s="3">
        <f>'recording sheet'!H15</f>
        <v>0.4791666666666667</v>
      </c>
      <c r="C10" s="3">
        <f>'recording sheet'!I15</f>
        <v>0.5501157407407408</v>
      </c>
      <c r="D10" s="3">
        <f>C10-B10</f>
        <v>0.07094907407407408</v>
      </c>
      <c r="E10" s="3">
        <f>D10/'recording sheet'!C15*'recording sheet'!G15</f>
        <v>0.10464465202665793</v>
      </c>
      <c r="F10" s="2" t="str">
        <f>'recording sheet'!B15</f>
        <v>F18</v>
      </c>
      <c r="G10" s="2" t="str">
        <f>'recording sheet'!D15</f>
        <v>GBR514</v>
      </c>
      <c r="H10" s="2" t="str">
        <f>'recording sheet'!E15</f>
        <v>Nick Barnes</v>
      </c>
      <c r="I10" s="2" t="str">
        <f>'recording sheet'!F15</f>
        <v>Neil Baldry</v>
      </c>
      <c r="J10" s="33">
        <f>IF(OR(A10="cat"),E10)</f>
        <v>0.10464465202665793</v>
      </c>
    </row>
    <row r="11" spans="1:10" ht="15">
      <c r="A11" t="str">
        <f>'recording sheet'!A18</f>
        <v>cat</v>
      </c>
      <c r="B11" s="3">
        <f>'recording sheet'!H18</f>
        <v>0.4791666666666667</v>
      </c>
      <c r="C11" s="3">
        <f>'recording sheet'!I18</f>
        <v>0.5508680555555555</v>
      </c>
      <c r="D11" s="3">
        <f>C11-B11</f>
        <v>0.07170138888888883</v>
      </c>
      <c r="E11" s="3">
        <f>D11/'recording sheet'!C18*'recording sheet'!G18</f>
        <v>0.10575426089806612</v>
      </c>
      <c r="F11" s="2" t="str">
        <f>'recording sheet'!B18</f>
        <v>F18</v>
      </c>
      <c r="G11" s="2" t="str">
        <f>'recording sheet'!D18</f>
        <v>GBR29</v>
      </c>
      <c r="H11" s="2" t="str">
        <f>'recording sheet'!E18</f>
        <v>Ghislain Melaine</v>
      </c>
      <c r="I11" s="2" t="str">
        <f>'recording sheet'!F18</f>
        <v>James Stacey</v>
      </c>
      <c r="J11" s="33">
        <f>IF(OR(A11="cat"),E11)</f>
        <v>0.10575426089806612</v>
      </c>
    </row>
    <row r="12" spans="1:10" ht="15">
      <c r="A12" t="str">
        <f>'recording sheet'!A16</f>
        <v>cat</v>
      </c>
      <c r="B12" s="3">
        <f>'recording sheet'!H16</f>
        <v>0.4791666666666667</v>
      </c>
      <c r="C12" s="3">
        <f>'recording sheet'!I16</f>
        <v>0.5526620370370371</v>
      </c>
      <c r="D12" s="3">
        <f>C12-B12</f>
        <v>0.0734953703703704</v>
      </c>
      <c r="E12" s="3">
        <f>D12/'recording sheet'!C16*'recording sheet'!G16</f>
        <v>0.10840025128373217</v>
      </c>
      <c r="F12" s="2" t="str">
        <f>'recording sheet'!B16</f>
        <v>F18</v>
      </c>
      <c r="G12" s="2">
        <f>'recording sheet'!D16</f>
        <v>1234</v>
      </c>
      <c r="H12" s="2" t="str">
        <f>'recording sheet'!E16</f>
        <v>David White</v>
      </c>
      <c r="I12" s="2" t="str">
        <f>'recording sheet'!F16</f>
        <v>Harry Willett</v>
      </c>
      <c r="J12" s="33">
        <f>IF(OR(A12="cat"),E12)</f>
        <v>0.10840025128373217</v>
      </c>
    </row>
    <row r="13" spans="1:10" ht="15">
      <c r="A13" t="str">
        <f>'recording sheet'!A17</f>
        <v>cat</v>
      </c>
      <c r="B13" s="3">
        <f>'recording sheet'!H17</f>
        <v>0.4791666666666667</v>
      </c>
      <c r="C13" s="3">
        <f>'recording sheet'!I17</f>
        <v>0.5428472222222223</v>
      </c>
      <c r="D13" s="3">
        <f>C13-B13</f>
        <v>0.06368055555555557</v>
      </c>
      <c r="E13" s="3">
        <f>D13/'recording sheet'!C17*'recording sheet'!G17</f>
        <v>0.10922908328568709</v>
      </c>
      <c r="F13" s="2" t="str">
        <f>'recording sheet'!B17</f>
        <v>Nacra 20</v>
      </c>
      <c r="G13" s="2">
        <f>'recording sheet'!D17</f>
        <v>167</v>
      </c>
      <c r="H13" s="2" t="str">
        <f>'recording sheet'!E17</f>
        <v>Nick Elmore</v>
      </c>
      <c r="I13" s="2" t="str">
        <f>'recording sheet'!F17</f>
        <v>Andrew Wood</v>
      </c>
      <c r="J13" s="33">
        <f>IF(OR(A13="cat"),E13)</f>
        <v>0.10922908328568709</v>
      </c>
    </row>
    <row r="14" spans="1:10" ht="15">
      <c r="A14" t="str">
        <f>'recording sheet'!A24</f>
        <v>cat</v>
      </c>
      <c r="B14" s="3">
        <f>'recording sheet'!H24</f>
        <v>0.4791666666666667</v>
      </c>
      <c r="C14" s="3">
        <f>'recording sheet'!I24</f>
        <v>0.5532523148148148</v>
      </c>
      <c r="D14" s="3">
        <f>C14-B14</f>
        <v>0.07408564814814816</v>
      </c>
      <c r="E14" s="3">
        <f>D14/'recording sheet'!C24*'recording sheet'!G24</f>
        <v>0.10927086747514478</v>
      </c>
      <c r="F14" s="2" t="str">
        <f>'recording sheet'!B24</f>
        <v>F18</v>
      </c>
      <c r="G14" s="2" t="str">
        <f>'recording sheet'!D24</f>
        <v>GBR503</v>
      </c>
      <c r="H14" s="2" t="str">
        <f>'recording sheet'!E24</f>
        <v>Matt Young</v>
      </c>
      <c r="I14" s="2" t="str">
        <f>'recording sheet'!F24</f>
        <v>Robbie-Jay Barka</v>
      </c>
      <c r="J14" s="33">
        <f>IF(OR(A14="cat"),E14)</f>
        <v>0.10927086747514478</v>
      </c>
    </row>
    <row r="15" spans="1:10" ht="15">
      <c r="A15" t="str">
        <f>'recording sheet'!A9</f>
        <v>cat</v>
      </c>
      <c r="B15" s="3">
        <f>'recording sheet'!H9</f>
        <v>0.4791666666666667</v>
      </c>
      <c r="C15" s="3">
        <f>'recording sheet'!I9</f>
        <v>0.5497916666666667</v>
      </c>
      <c r="D15" s="3">
        <f>C15-B15</f>
        <v>0.070625</v>
      </c>
      <c r="E15" s="3">
        <f>D15/'recording sheet'!C9*'recording sheet'!G9</f>
        <v>0.10966614906832296</v>
      </c>
      <c r="F15" s="2" t="str">
        <f>'recording sheet'!B9</f>
        <v>Tornado</v>
      </c>
      <c r="G15" s="2">
        <f>'recording sheet'!D9</f>
        <v>435</v>
      </c>
      <c r="H15" s="2" t="str">
        <f>'recording sheet'!E9</f>
        <v>Kevin Dutch</v>
      </c>
      <c r="I15" s="2" t="str">
        <f>'recording sheet'!F9</f>
        <v>David Oakley</v>
      </c>
      <c r="J15" s="33">
        <f>IF(OR(A15="cat"),E15)</f>
        <v>0.10966614906832296</v>
      </c>
    </row>
    <row r="16" spans="1:10" ht="15">
      <c r="A16" t="str">
        <f>'recording sheet'!A10</f>
        <v>cat</v>
      </c>
      <c r="B16" s="3">
        <f>'recording sheet'!H10</f>
        <v>0.4791666666666667</v>
      </c>
      <c r="C16" s="3">
        <f>'recording sheet'!I10</f>
        <v>0.5538194444444444</v>
      </c>
      <c r="D16" s="3">
        <f>C16-B16</f>
        <v>0.07465277777777773</v>
      </c>
      <c r="E16" s="3">
        <f>D16/'recording sheet'!C10*'recording sheet'!G10</f>
        <v>0.11592046238785363</v>
      </c>
      <c r="F16" s="2" t="str">
        <f>'recording sheet'!B10</f>
        <v>Tornado</v>
      </c>
      <c r="G16" s="2">
        <f>'recording sheet'!D10</f>
        <v>402</v>
      </c>
      <c r="H16" s="2" t="str">
        <f>'recording sheet'!E10</f>
        <v>Robert Govier</v>
      </c>
      <c r="I16" s="2" t="str">
        <f>'recording sheet'!F10</f>
        <v>David Figgis</v>
      </c>
      <c r="J16" s="33">
        <f>IF(OR(A16="cat"),E16)</f>
        <v>0.11592046238785363</v>
      </c>
    </row>
    <row r="17" spans="1:10" ht="15">
      <c r="A17" t="str">
        <f>'recording sheet'!A5</f>
        <v>cat</v>
      </c>
      <c r="B17" s="3">
        <f>'recording sheet'!H5</f>
        <v>0.4791666666666667</v>
      </c>
      <c r="C17" s="3">
        <f>'recording sheet'!I5</f>
        <v>0.5473726851851851</v>
      </c>
      <c r="D17" s="3">
        <f>C17-B17</f>
        <v>0.06820601851851843</v>
      </c>
      <c r="E17" s="3">
        <f>D17/'recording sheet'!C5*'recording sheet'!G5</f>
        <v>0.11699145543485151</v>
      </c>
      <c r="F17" s="2" t="str">
        <f>'recording sheet'!B5</f>
        <v>Nacra 20</v>
      </c>
      <c r="G17" s="2">
        <f>'recording sheet'!D5</f>
        <v>44</v>
      </c>
      <c r="H17" s="2" t="str">
        <f>'recording sheet'!E5</f>
        <v>Chris King</v>
      </c>
      <c r="I17" s="2" t="str">
        <f>'recording sheet'!F5</f>
        <v>Alasdair Rish</v>
      </c>
      <c r="J17" s="33">
        <f>IF(OR(A17="cat"),E17)</f>
        <v>0.11699145543485151</v>
      </c>
    </row>
    <row r="18" spans="1:10" ht="15">
      <c r="A18" t="str">
        <f>'recording sheet'!A8</f>
        <v>cat</v>
      </c>
      <c r="B18" s="3">
        <f>'recording sheet'!H8</f>
        <v>0.4791666666666667</v>
      </c>
      <c r="C18" s="3">
        <f>'recording sheet'!I8</f>
        <v>0.5619675925925925</v>
      </c>
      <c r="D18" s="3">
        <f>C18-B18</f>
        <v>0.08280092592592586</v>
      </c>
      <c r="E18" s="3">
        <f>D18/'recording sheet'!C8*'recording sheet'!G8</f>
        <v>0.12212525947776674</v>
      </c>
      <c r="F18" s="2" t="str">
        <f>'recording sheet'!B8</f>
        <v>F18</v>
      </c>
      <c r="G18" s="2">
        <f>'recording sheet'!D8</f>
        <v>524</v>
      </c>
      <c r="H18" s="2" t="str">
        <f>'recording sheet'!E8</f>
        <v>Tony Stokes</v>
      </c>
      <c r="I18" s="2" t="str">
        <f>'recording sheet'!F8</f>
        <v>Natasha WilsonT</v>
      </c>
      <c r="J18" s="33">
        <f>IF(OR(A18="cat"),E18)</f>
        <v>0.12212525947776674</v>
      </c>
    </row>
    <row r="19" spans="1:10" ht="15">
      <c r="A19" t="str">
        <f>'recording sheet'!A13</f>
        <v>cat</v>
      </c>
      <c r="B19" s="3">
        <f>'recording sheet'!H13</f>
        <v>0.4791666666666667</v>
      </c>
      <c r="C19" s="3">
        <f>'recording sheet'!I13</f>
        <v>0.5602314814814815</v>
      </c>
      <c r="D19" s="3">
        <f>C19-B19</f>
        <v>0.08106481481481481</v>
      </c>
      <c r="E19" s="3">
        <f>D19/'recording sheet'!C13*'recording sheet'!G13</f>
        <v>0.12587704163791122</v>
      </c>
      <c r="F19" s="2" t="str">
        <f>'recording sheet'!B13</f>
        <v>Tornado</v>
      </c>
      <c r="G19" s="2">
        <f>'recording sheet'!D13</f>
        <v>400</v>
      </c>
      <c r="H19" s="2" t="str">
        <f>'recording sheet'!E13</f>
        <v>Richard Ledger</v>
      </c>
      <c r="I19" s="2" t="str">
        <f>'recording sheet'!F13</f>
        <v>Paul Moore</v>
      </c>
      <c r="J19" s="33">
        <f>IF(OR(A19="cat"),E19)</f>
        <v>0.12587704163791122</v>
      </c>
    </row>
    <row r="20" spans="1:10" ht="15">
      <c r="A20" t="str">
        <f>'recording sheet'!A20</f>
        <v>cat</v>
      </c>
      <c r="B20" s="3">
        <f>'recording sheet'!H20</f>
        <v>0.4791666666666667</v>
      </c>
      <c r="C20" s="3">
        <f>'recording sheet'!I20</f>
        <v>0.5672569444444444</v>
      </c>
      <c r="D20" s="3">
        <f>C20-B20</f>
        <v>0.08809027777777773</v>
      </c>
      <c r="E20" s="3">
        <f>D20/'recording sheet'!C20*'recording sheet'!G20</f>
        <v>0.1299266633890527</v>
      </c>
      <c r="F20" s="2" t="str">
        <f>'recording sheet'!B20</f>
        <v>F18</v>
      </c>
      <c r="G20" s="2">
        <f>'recording sheet'!D20</f>
        <v>5</v>
      </c>
      <c r="H20" s="2" t="str">
        <f>'recording sheet'!E20</f>
        <v>Peter King</v>
      </c>
      <c r="I20" s="2" t="str">
        <f>'recording sheet'!F20</f>
        <v>Cherri Farren</v>
      </c>
      <c r="J20" s="33">
        <f>IF(OR(A20="cat"),E20)</f>
        <v>0.1299266633890527</v>
      </c>
    </row>
    <row r="21" spans="1:10" ht="15">
      <c r="A21" t="str">
        <f>'recording sheet'!A7</f>
        <v>cat</v>
      </c>
      <c r="B21" s="3">
        <f>'recording sheet'!H7</f>
        <v>0.4791666666666667</v>
      </c>
      <c r="C21" s="3">
        <f>'recording sheet'!I7</f>
        <v>0.5680555555555555</v>
      </c>
      <c r="D21" s="3">
        <f>C21-B21</f>
        <v>0.08888888888888885</v>
      </c>
      <c r="E21" s="3">
        <f>D21/'recording sheet'!C7*'recording sheet'!G7</f>
        <v>0.13110455588331688</v>
      </c>
      <c r="F21" s="2" t="str">
        <f>'recording sheet'!B7</f>
        <v>F18</v>
      </c>
      <c r="G21" s="2">
        <f>'recording sheet'!D7</f>
        <v>1421</v>
      </c>
      <c r="H21" s="2" t="str">
        <f>'recording sheet'!E7</f>
        <v>Richard Golden</v>
      </c>
      <c r="I21" s="2" t="str">
        <f>'recording sheet'!F7</f>
        <v>Charles Howting</v>
      </c>
      <c r="J21" s="33">
        <f>IF(OR(A21="cat"),E21)</f>
        <v>0.13110455588331688</v>
      </c>
    </row>
    <row r="22" spans="1:10" ht="15">
      <c r="A22" t="str">
        <f>'recording sheet'!A11</f>
        <v>slow</v>
      </c>
      <c r="B22" s="3">
        <f>'recording sheet'!H11</f>
        <v>0</v>
      </c>
      <c r="C22" s="3">
        <f>'recording sheet'!I11</f>
        <v>0.4902777777777778</v>
      </c>
      <c r="D22" s="3">
        <f>C22-B22</f>
        <v>0.4902777777777778</v>
      </c>
      <c r="E22" s="3">
        <f>D22/'recording sheet'!C11*'recording sheet'!G11</f>
        <v>0.4564969997930892</v>
      </c>
      <c r="F22" s="2" t="str">
        <f>'recording sheet'!B11</f>
        <v>Laser Vago XD</v>
      </c>
      <c r="G22" s="2">
        <f>'recording sheet'!D11</f>
        <v>1218</v>
      </c>
      <c r="H22" s="2" t="str">
        <f>'recording sheet'!E11</f>
        <v>John Berrington</v>
      </c>
      <c r="I22" s="2" t="str">
        <f>'recording sheet'!F11</f>
        <v>Fef Griffin</v>
      </c>
      <c r="J22" s="33" t="b">
        <f>IF(OR(A22="cat"),E22)</f>
        <v>0</v>
      </c>
    </row>
    <row r="23" spans="1:10" ht="15">
      <c r="A23" t="str">
        <f>'recording sheet'!A12</f>
        <v>fast</v>
      </c>
      <c r="B23" s="3">
        <f>'recording sheet'!H12</f>
        <v>0</v>
      </c>
      <c r="C23" s="3">
        <f>'recording sheet'!I12</f>
        <v>0.4902777777777778</v>
      </c>
      <c r="D23" s="3">
        <f>C23-B23</f>
        <v>0.4902777777777778</v>
      </c>
      <c r="E23" s="3">
        <f>D23/'recording sheet'!C12*'recording sheet'!G12</f>
        <v>0.5949973031283712</v>
      </c>
      <c r="F23" s="2" t="str">
        <f>'recording sheet'!B12</f>
        <v>Dart 18</v>
      </c>
      <c r="G23" s="2">
        <f>'recording sheet'!D12</f>
        <v>7962</v>
      </c>
      <c r="H23" s="2" t="str">
        <f>'recording sheet'!E12</f>
        <v>Mark Robson</v>
      </c>
      <c r="I23" s="2" t="str">
        <f>'recording sheet'!F12</f>
        <v>Kerra Pearce</v>
      </c>
      <c r="J23" s="33" t="b">
        <f>IF(OR(A23="cat"),E23)</f>
        <v>0</v>
      </c>
    </row>
    <row r="24" spans="1:10" ht="15">
      <c r="A24" t="str">
        <f>'recording sheet'!A14</f>
        <v>slow</v>
      </c>
      <c r="B24" s="3">
        <f>'recording sheet'!H14</f>
        <v>0</v>
      </c>
      <c r="C24" s="3">
        <f>'recording sheet'!I14</f>
        <v>0.4902777777777778</v>
      </c>
      <c r="D24" s="3">
        <f>C24-B24</f>
        <v>0.4902777777777778</v>
      </c>
      <c r="E24" s="3">
        <f>D24/'recording sheet'!C14*'recording sheet'!G14</f>
        <v>0.47738829384399006</v>
      </c>
      <c r="F24" s="2" t="str">
        <f>'recording sheet'!B14</f>
        <v>Blaze</v>
      </c>
      <c r="G24" s="2">
        <f>'recording sheet'!D14</f>
        <v>661</v>
      </c>
      <c r="H24" s="2" t="str">
        <f>'recording sheet'!E14</f>
        <v>Ben Harden</v>
      </c>
      <c r="I24" s="2">
        <f>'recording sheet'!F14</f>
        <v>0</v>
      </c>
      <c r="J24" s="33" t="b">
        <f>IF(OR(A24="cat"),E24)</f>
        <v>0</v>
      </c>
    </row>
    <row r="25" spans="1:10" ht="15">
      <c r="A25" t="str">
        <f>'recording sheet'!A25</f>
        <v>slow</v>
      </c>
      <c r="B25" s="3">
        <f>'recording sheet'!H25</f>
        <v>0</v>
      </c>
      <c r="C25" s="3">
        <f>'recording sheet'!I25</f>
        <v>0.4902777777777778</v>
      </c>
      <c r="D25" s="3">
        <f>C25-B25</f>
        <v>0.4902777777777778</v>
      </c>
      <c r="E25" s="3">
        <f>D25/'recording sheet'!C25*'recording sheet'!G25</f>
        <v>0.3953853046594983</v>
      </c>
      <c r="F25" s="2" t="str">
        <f>'recording sheet'!B25</f>
        <v>Feva</v>
      </c>
      <c r="G25" s="2">
        <f>'recording sheet'!D25</f>
        <v>4102</v>
      </c>
      <c r="H25" s="2" t="str">
        <f>'recording sheet'!E25</f>
        <v>Clara Jones</v>
      </c>
      <c r="I25" s="2" t="str">
        <f>'recording sheet'!F25</f>
        <v>Amelie Curtis</v>
      </c>
      <c r="J25" s="33" t="b">
        <f>IF(OR(A25="cat"),E25)</f>
        <v>0</v>
      </c>
    </row>
    <row r="26" spans="1:10" ht="15">
      <c r="A26" t="str">
        <f>'recording sheet'!A26</f>
        <v>fast</v>
      </c>
      <c r="B26" s="3">
        <f>'recording sheet'!H26</f>
        <v>0</v>
      </c>
      <c r="C26" s="3">
        <f>'recording sheet'!I26</f>
        <v>0.4902777777777778</v>
      </c>
      <c r="D26" s="3">
        <f>C26-B26</f>
        <v>0.4902777777777778</v>
      </c>
      <c r="E26" s="3">
        <f>D26/'recording sheet'!C26*'recording sheet'!G26</f>
        <v>0.5949973031283712</v>
      </c>
      <c r="F26" s="2" t="str">
        <f>'recording sheet'!B26</f>
        <v>Dart 18</v>
      </c>
      <c r="G26" s="2">
        <f>'recording sheet'!D26</f>
        <v>7735</v>
      </c>
      <c r="H26" s="2" t="str">
        <f>'recording sheet'!E26</f>
        <v>Tony Dod</v>
      </c>
      <c r="I26" s="2">
        <f>'recording sheet'!F26</f>
        <v>0</v>
      </c>
      <c r="J26" s="33" t="b">
        <f>IF(OR(A26="cat"),E26)</f>
        <v>0</v>
      </c>
    </row>
    <row r="27" spans="1:10" ht="15">
      <c r="A27" t="str">
        <f>'recording sheet'!A27</f>
        <v>fast</v>
      </c>
      <c r="B27" s="3">
        <f>'recording sheet'!H27</f>
        <v>0</v>
      </c>
      <c r="C27" s="3">
        <f>'recording sheet'!I27</f>
        <v>0.4902777777777778</v>
      </c>
      <c r="D27" s="3">
        <f>C27-B27</f>
        <v>0.4902777777777778</v>
      </c>
      <c r="E27" s="3">
        <f>D27/'recording sheet'!C27*'recording sheet'!G27</f>
        <v>0.7167803768680961</v>
      </c>
      <c r="F27" s="2" t="str">
        <f>'recording sheet'!B27</f>
        <v>A Class</v>
      </c>
      <c r="G27" s="2" t="str">
        <f>'recording sheet'!D27</f>
        <v>GBR61</v>
      </c>
      <c r="H27" s="2" t="str">
        <f>'recording sheet'!E27</f>
        <v>Mick Davidson</v>
      </c>
      <c r="I27" s="2">
        <f>'recording sheet'!F27</f>
        <v>0</v>
      </c>
      <c r="J27" s="33" t="b">
        <f>IF(OR(A27="cat"),E27)</f>
        <v>0</v>
      </c>
    </row>
    <row r="28" spans="1:10" ht="15">
      <c r="A28" t="str">
        <f>'recording sheet'!A28</f>
        <v>fast</v>
      </c>
      <c r="B28" s="3">
        <f>'recording sheet'!H28</f>
        <v>0</v>
      </c>
      <c r="C28" s="3">
        <f>'recording sheet'!I28</f>
        <v>0.4902777777777778</v>
      </c>
      <c r="D28" s="3">
        <f>C28-B28</f>
        <v>0.4902777777777778</v>
      </c>
      <c r="E28" s="3">
        <f>D28/'recording sheet'!C28*'recording sheet'!G28</f>
        <v>0.7167803768680961</v>
      </c>
      <c r="F28" s="2" t="str">
        <f>'recording sheet'!B28</f>
        <v>A Class</v>
      </c>
      <c r="G28" s="2" t="str">
        <f>'recording sheet'!D28</f>
        <v>ITA8</v>
      </c>
      <c r="H28" s="2" t="str">
        <f>'recording sheet'!E28</f>
        <v>David Williams</v>
      </c>
      <c r="I28" s="2">
        <f>'recording sheet'!F28</f>
        <v>0</v>
      </c>
      <c r="J28" s="33" t="b">
        <f>IF(OR(A28="cat"),E28)</f>
        <v>0</v>
      </c>
    </row>
  </sheetData>
  <sheetProtection/>
  <autoFilter ref="A4:J28">
    <sortState ref="A5:J28">
      <sortCondition sortBy="value" ref="J5:J28"/>
    </sortState>
  </autoFilter>
  <mergeCells count="1"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1"/>
  <sheetViews>
    <sheetView zoomScalePageLayoutView="0" workbookViewId="0" topLeftCell="A1">
      <selection activeCell="L12" sqref="L12"/>
    </sheetView>
  </sheetViews>
  <sheetFormatPr defaultColWidth="9.140625" defaultRowHeight="15"/>
  <cols>
    <col min="3" max="3" width="9.421875" style="0" bestFit="1" customWidth="1"/>
    <col min="4" max="4" width="12.00390625" style="0" bestFit="1" customWidth="1"/>
    <col min="6" max="6" width="10.421875" style="0" bestFit="1" customWidth="1"/>
    <col min="8" max="8" width="16.00390625" style="0" bestFit="1" customWidth="1"/>
    <col min="9" max="9" width="16.140625" style="0" bestFit="1" customWidth="1"/>
    <col min="10" max="10" width="13.140625" style="0" bestFit="1" customWidth="1"/>
  </cols>
  <sheetData>
    <row r="3" spans="1:4" ht="15">
      <c r="A3" s="6" t="s">
        <v>405</v>
      </c>
      <c r="B3" s="6"/>
      <c r="C3" s="6"/>
      <c r="D3" s="6"/>
    </row>
    <row r="4" spans="1:10" ht="15">
      <c r="A4" s="6" t="s">
        <v>4</v>
      </c>
      <c r="B4" s="6" t="s">
        <v>6</v>
      </c>
      <c r="C4" s="6" t="s">
        <v>7</v>
      </c>
      <c r="D4" s="6" t="s">
        <v>8</v>
      </c>
      <c r="E4" s="6" t="str">
        <f>'recording sheet'!A4</f>
        <v>type</v>
      </c>
      <c r="F4" s="6" t="str">
        <f>'recording sheet'!B4</f>
        <v>Class</v>
      </c>
      <c r="G4" s="6" t="str">
        <f>'recording sheet'!D4</f>
        <v>Sail number</v>
      </c>
      <c r="H4" s="6" t="str">
        <f>'recording sheet'!E4</f>
        <v>Helm</v>
      </c>
      <c r="I4" s="6" t="str">
        <f>'recording sheet'!F4</f>
        <v>Crew</v>
      </c>
      <c r="J4" t="s">
        <v>249</v>
      </c>
    </row>
    <row r="5" spans="1:10" ht="15">
      <c r="A5" s="7">
        <f>'recording sheet'!I22</f>
        <v>0.5343518518518519</v>
      </c>
      <c r="B5" s="7">
        <f>'recording sheet'!O22</f>
        <v>0.5786111111111111</v>
      </c>
      <c r="C5" s="7">
        <f>B5-A5</f>
        <v>0.04425925925925922</v>
      </c>
      <c r="D5" s="7">
        <f>C5/'recording sheet'!C22*'recording sheet'!G22</f>
        <v>0.07819657112943325</v>
      </c>
      <c r="E5" s="6" t="str">
        <f>'recording sheet'!A22</f>
        <v>cat</v>
      </c>
      <c r="F5" s="6" t="str">
        <f>'recording sheet'!B22</f>
        <v>Vampire</v>
      </c>
      <c r="G5" s="6" t="str">
        <f>'recording sheet'!D22</f>
        <v>GBR2</v>
      </c>
      <c r="H5" s="6" t="str">
        <f>'recording sheet'!E22</f>
        <v>Kyle Stoneham</v>
      </c>
      <c r="I5" s="6" t="str">
        <f>'recording sheet'!F22</f>
        <v>Josy O'Brien</v>
      </c>
      <c r="J5" s="7">
        <f>D5</f>
        <v>0.07819657112943325</v>
      </c>
    </row>
    <row r="6" spans="1:10" ht="15">
      <c r="A6" s="7">
        <f>'recording sheet'!I21</f>
        <v>0.535162037037037</v>
      </c>
      <c r="B6" s="7">
        <f>'recording sheet'!O21</f>
        <v>0.5803125</v>
      </c>
      <c r="C6" s="7">
        <f>B6-A6</f>
        <v>0.04515046296296299</v>
      </c>
      <c r="D6" s="7">
        <f>C6/'recording sheet'!C21*'recording sheet'!G21</f>
        <v>0.07977113597696642</v>
      </c>
      <c r="E6" s="6" t="str">
        <f>'recording sheet'!A21</f>
        <v>cat</v>
      </c>
      <c r="F6" s="6" t="str">
        <f>'recording sheet'!B21</f>
        <v>Vampire</v>
      </c>
      <c r="G6" s="6" t="str">
        <f>'recording sheet'!D21</f>
        <v>GBR1 </v>
      </c>
      <c r="H6" s="6" t="str">
        <f>'recording sheet'!E21</f>
        <v>Will Sunnocks</v>
      </c>
      <c r="I6" s="6" t="str">
        <f>'recording sheet'!F21</f>
        <v>Mark Self</v>
      </c>
      <c r="J6" s="7">
        <f>D6</f>
        <v>0.07977113597696642</v>
      </c>
    </row>
    <row r="7" spans="1:10" ht="15">
      <c r="A7" s="7">
        <f>'recording sheet'!I17</f>
        <v>0.5428472222222223</v>
      </c>
      <c r="B7" s="7">
        <f>'recording sheet'!O17</f>
        <v>0.594224537037037</v>
      </c>
      <c r="C7" s="7">
        <f>B7-A7</f>
        <v>0.05137731481481478</v>
      </c>
      <c r="D7" s="7">
        <f>C7/'recording sheet'!C17*'recording sheet'!G17</f>
        <v>0.08812575439933924</v>
      </c>
      <c r="E7" s="6" t="str">
        <f>'recording sheet'!A17</f>
        <v>cat</v>
      </c>
      <c r="F7" s="6" t="str">
        <f>'recording sheet'!B17</f>
        <v>Nacra 20</v>
      </c>
      <c r="G7" s="6">
        <f>'recording sheet'!D17</f>
        <v>167</v>
      </c>
      <c r="H7" s="6" t="str">
        <f>'recording sheet'!E17</f>
        <v>Nick Elmore</v>
      </c>
      <c r="I7" s="6" t="str">
        <f>'recording sheet'!F17</f>
        <v>Andrew Wood</v>
      </c>
      <c r="J7" s="7">
        <f>D7</f>
        <v>0.08812575439933924</v>
      </c>
    </row>
    <row r="8" spans="1:10" ht="15">
      <c r="A8" s="7">
        <f>'recording sheet'!I23</f>
        <v>0.5487152777777778</v>
      </c>
      <c r="B8" s="7">
        <f>'recording sheet'!O23</f>
        <v>0.6085416666666666</v>
      </c>
      <c r="C8" s="7">
        <f>B8-A8</f>
        <v>0.059826388888888804</v>
      </c>
      <c r="D8" s="7">
        <f>C8/'recording sheet'!C23*'recording sheet'!G23</f>
        <v>0.0882395116355292</v>
      </c>
      <c r="E8" s="6" t="str">
        <f>'recording sheet'!A23</f>
        <v>cat</v>
      </c>
      <c r="F8" s="6" t="str">
        <f>'recording sheet'!B23</f>
        <v>F18</v>
      </c>
      <c r="G8" s="6" t="str">
        <f>'recording sheet'!D23</f>
        <v>GBR522</v>
      </c>
      <c r="H8" s="6" t="str">
        <f>'recording sheet'!E23</f>
        <v>Simon Northrup</v>
      </c>
      <c r="I8" s="6" t="str">
        <f>'recording sheet'!F23</f>
        <v>Caleb Cooper</v>
      </c>
      <c r="J8" s="7">
        <f>D8</f>
        <v>0.0882395116355292</v>
      </c>
    </row>
    <row r="9" spans="1:10" ht="15">
      <c r="A9" s="7">
        <f>'recording sheet'!I27</f>
        <v>0.4902777777777778</v>
      </c>
      <c r="B9" s="7">
        <f>'recording sheet'!O27</f>
        <v>0.5506481481481481</v>
      </c>
      <c r="C9" s="7">
        <f>B9-A9</f>
        <v>0.060370370370370297</v>
      </c>
      <c r="D9" s="7">
        <f>C9/'recording sheet'!C27*'recording sheet'!G27</f>
        <v>0.08826077539527821</v>
      </c>
      <c r="E9" s="6" t="str">
        <f>'recording sheet'!A27</f>
        <v>fast</v>
      </c>
      <c r="F9" s="6" t="str">
        <f>'recording sheet'!B27</f>
        <v>A Class</v>
      </c>
      <c r="G9" s="6" t="str">
        <f>'recording sheet'!D27</f>
        <v>GBR61</v>
      </c>
      <c r="H9" s="6" t="str">
        <f>'recording sheet'!E27</f>
        <v>Mick Davidson</v>
      </c>
      <c r="I9" s="6">
        <f>'recording sheet'!F27</f>
        <v>0</v>
      </c>
      <c r="J9" s="7">
        <f>D9</f>
        <v>0.08826077539527821</v>
      </c>
    </row>
    <row r="10" spans="1:10" ht="15">
      <c r="A10" s="7">
        <f>'recording sheet'!I14</f>
        <v>0.4902777777777778</v>
      </c>
      <c r="B10" s="7">
        <f>'recording sheet'!O14</f>
        <v>0.5816898148148147</v>
      </c>
      <c r="C10" s="7">
        <f>B10-A10</f>
        <v>0.09141203703703693</v>
      </c>
      <c r="D10" s="7">
        <f>C10/'recording sheet'!C14*'recording sheet'!G14</f>
        <v>0.08900879945183732</v>
      </c>
      <c r="E10" s="6" t="str">
        <f>'recording sheet'!A14</f>
        <v>slow</v>
      </c>
      <c r="F10" s="6" t="str">
        <f>'recording sheet'!B14</f>
        <v>Blaze</v>
      </c>
      <c r="G10" s="6">
        <f>'recording sheet'!D14</f>
        <v>661</v>
      </c>
      <c r="H10" s="6" t="str">
        <f>'recording sheet'!E14</f>
        <v>Ben Harden</v>
      </c>
      <c r="I10" s="6">
        <f>'recording sheet'!F14</f>
        <v>0</v>
      </c>
      <c r="J10" s="7">
        <f>D10</f>
        <v>0.08900879945183732</v>
      </c>
    </row>
    <row r="11" spans="1:10" ht="15">
      <c r="A11" s="7">
        <f>'recording sheet'!I6</f>
        <v>0.547962962962963</v>
      </c>
      <c r="B11" s="7">
        <f>'recording sheet'!O6</f>
        <v>0.6089583333333334</v>
      </c>
      <c r="C11" s="7">
        <f>B11-A11</f>
        <v>0.060995370370370394</v>
      </c>
      <c r="D11" s="7">
        <f>C11/'recording sheet'!C6*'recording sheet'!G6</f>
        <v>0.08996367311264071</v>
      </c>
      <c r="E11" s="6" t="str">
        <f>'recording sheet'!A6</f>
        <v>cat</v>
      </c>
      <c r="F11" s="6" t="str">
        <f>'recording sheet'!B6</f>
        <v>F18</v>
      </c>
      <c r="G11" s="6" t="str">
        <f>'recording sheet'!D6</f>
        <v>GBR1577</v>
      </c>
      <c r="H11" s="6" t="str">
        <f>'recording sheet'!E6</f>
        <v>Tim Neal</v>
      </c>
      <c r="I11" s="6" t="str">
        <f>'recording sheet'!F6</f>
        <v>Chris Neal</v>
      </c>
      <c r="J11" s="7">
        <f>D11</f>
        <v>0.08996367311264071</v>
      </c>
    </row>
    <row r="12" spans="1:10" ht="15">
      <c r="A12" s="7">
        <f>'recording sheet'!I26</f>
        <v>0.4902777777777778</v>
      </c>
      <c r="B12" s="7">
        <f>'recording sheet'!O26</f>
        <v>0.5671759259259259</v>
      </c>
      <c r="C12" s="7">
        <f>B12-A12</f>
        <v>0.0768981481481481</v>
      </c>
      <c r="D12" s="7">
        <f>C12/'recording sheet'!C26*'recording sheet'!G26</f>
        <v>0.09332299532542246</v>
      </c>
      <c r="E12" s="6" t="str">
        <f>'recording sheet'!A26</f>
        <v>fast</v>
      </c>
      <c r="F12" s="6" t="str">
        <f>'recording sheet'!B26</f>
        <v>Dart 18</v>
      </c>
      <c r="G12" s="6">
        <f>'recording sheet'!D26</f>
        <v>7735</v>
      </c>
      <c r="H12" s="6" t="str">
        <f>'recording sheet'!E26</f>
        <v>Tony Dod</v>
      </c>
      <c r="I12" s="6">
        <f>'recording sheet'!F26</f>
        <v>0</v>
      </c>
      <c r="J12" s="7">
        <f>D12</f>
        <v>0.09332299532542246</v>
      </c>
    </row>
    <row r="13" spans="1:10" ht="15">
      <c r="A13" s="7">
        <f>'recording sheet'!I19</f>
        <v>0.5499421296296296</v>
      </c>
      <c r="B13" s="7">
        <f>'recording sheet'!O19</f>
        <v>0.6139351851851852</v>
      </c>
      <c r="C13" s="7">
        <f>B13-A13</f>
        <v>0.06399305555555557</v>
      </c>
      <c r="D13" s="7">
        <f>C13/'recording sheet'!C19*'recording sheet'!G19</f>
        <v>0.09438503769255983</v>
      </c>
      <c r="E13" s="6" t="str">
        <f>'recording sheet'!A19</f>
        <v>cat</v>
      </c>
      <c r="F13" s="6" t="str">
        <f>'recording sheet'!B19</f>
        <v>F18</v>
      </c>
      <c r="G13" s="6" t="str">
        <f>'recording sheet'!D19</f>
        <v>GBR521</v>
      </c>
      <c r="H13" s="6" t="str">
        <f>'recording sheet'!E19</f>
        <v>Grant Piggott</v>
      </c>
      <c r="I13" s="6" t="str">
        <f>'recording sheet'!F19</f>
        <v>Simon Farren</v>
      </c>
      <c r="J13" s="7">
        <f>D13</f>
        <v>0.09438503769255983</v>
      </c>
    </row>
    <row r="14" spans="1:10" ht="15">
      <c r="A14" s="7">
        <f>'recording sheet'!I12</f>
        <v>0.4902777777777778</v>
      </c>
      <c r="B14" s="7">
        <f>'recording sheet'!O12</f>
        <v>0.5695601851851851</v>
      </c>
      <c r="C14" s="7">
        <f>B14-A14</f>
        <v>0.07928240740740733</v>
      </c>
      <c r="D14" s="7">
        <f>C14/'recording sheet'!C12*'recording sheet'!G12</f>
        <v>0.09621651384394093</v>
      </c>
      <c r="E14" s="6" t="str">
        <f>'recording sheet'!A12</f>
        <v>fast</v>
      </c>
      <c r="F14" s="6" t="str">
        <f>'recording sheet'!B12</f>
        <v>Dart 18</v>
      </c>
      <c r="G14" s="6">
        <f>'recording sheet'!D12</f>
        <v>7962</v>
      </c>
      <c r="H14" s="6" t="str">
        <f>'recording sheet'!E12</f>
        <v>Mark Robson</v>
      </c>
      <c r="I14" s="6" t="str">
        <f>'recording sheet'!F12</f>
        <v>Kerra Pearce</v>
      </c>
      <c r="J14" s="7">
        <f>D14</f>
        <v>0.09621651384394093</v>
      </c>
    </row>
    <row r="15" spans="1:10" ht="15">
      <c r="A15" s="7">
        <f>'recording sheet'!I15</f>
        <v>0.5501157407407408</v>
      </c>
      <c r="B15" s="7">
        <f>'recording sheet'!O15</f>
        <v>0.6166319444444445</v>
      </c>
      <c r="C15" s="7">
        <f>B15-A15</f>
        <v>0.0665162037037037</v>
      </c>
      <c r="D15" s="7">
        <f>C15/'recording sheet'!C15*'recording sheet'!G15</f>
        <v>0.09810649513820606</v>
      </c>
      <c r="E15" s="6" t="str">
        <f>'recording sheet'!A15</f>
        <v>cat</v>
      </c>
      <c r="F15" s="6" t="str">
        <f>'recording sheet'!B15</f>
        <v>F18</v>
      </c>
      <c r="G15" s="6" t="str">
        <f>'recording sheet'!D15</f>
        <v>GBR514</v>
      </c>
      <c r="H15" s="6" t="str">
        <f>'recording sheet'!E15</f>
        <v>Nick Barnes</v>
      </c>
      <c r="I15" s="6" t="str">
        <f>'recording sheet'!F15</f>
        <v>Neil Baldry</v>
      </c>
      <c r="J15" s="7">
        <f>D15</f>
        <v>0.09810649513820606</v>
      </c>
    </row>
    <row r="16" spans="1:10" ht="15">
      <c r="A16" s="7">
        <f>'recording sheet'!I5</f>
        <v>0.5473726851851851</v>
      </c>
      <c r="B16" s="7">
        <f>'recording sheet'!O5</f>
        <v>0.6051967592592592</v>
      </c>
      <c r="C16" s="7">
        <f>B16-A16</f>
        <v>0.05782407407407408</v>
      </c>
      <c r="D16" s="7">
        <f>C16/'recording sheet'!C5*'recording sheet'!G5</f>
        <v>0.09918366050441524</v>
      </c>
      <c r="E16" s="6" t="str">
        <f>'recording sheet'!A5</f>
        <v>cat</v>
      </c>
      <c r="F16" s="6" t="str">
        <f>'recording sheet'!B5</f>
        <v>Nacra 20</v>
      </c>
      <c r="G16" s="6">
        <f>'recording sheet'!D5</f>
        <v>44</v>
      </c>
      <c r="H16" s="6" t="str">
        <f>'recording sheet'!E5</f>
        <v>Chris King</v>
      </c>
      <c r="I16" s="6" t="str">
        <f>'recording sheet'!F5</f>
        <v>Alasdair Rish</v>
      </c>
      <c r="J16" s="7">
        <f>D16</f>
        <v>0.09918366050441524</v>
      </c>
    </row>
    <row r="17" spans="1:10" ht="15">
      <c r="A17" s="7">
        <f>'recording sheet'!I24</f>
        <v>0.5532523148148148</v>
      </c>
      <c r="B17" s="7">
        <f>'recording sheet'!O24</f>
        <v>0.6226967592592593</v>
      </c>
      <c r="C17" s="7">
        <f>B17-A17</f>
        <v>0.06944444444444442</v>
      </c>
      <c r="D17" s="7">
        <f>C17/'recording sheet'!C24*'recording sheet'!G24</f>
        <v>0.10242543428384134</v>
      </c>
      <c r="E17" s="6" t="str">
        <f>'recording sheet'!A24</f>
        <v>cat</v>
      </c>
      <c r="F17" s="6" t="str">
        <f>'recording sheet'!B24</f>
        <v>F18</v>
      </c>
      <c r="G17" s="6" t="str">
        <f>'recording sheet'!D24</f>
        <v>GBR503</v>
      </c>
      <c r="H17" s="6" t="str">
        <f>'recording sheet'!E24</f>
        <v>Matt Young</v>
      </c>
      <c r="I17" s="6" t="str">
        <f>'recording sheet'!F24</f>
        <v>Robbie-Jay Barka</v>
      </c>
      <c r="J17" s="7">
        <f>D17</f>
        <v>0.10242543428384134</v>
      </c>
    </row>
    <row r="18" spans="1:10" ht="15">
      <c r="A18" s="7">
        <f>'recording sheet'!I16</f>
        <v>0.5526620370370371</v>
      </c>
      <c r="B18" s="7">
        <f>'recording sheet'!O16</f>
        <v>0.6222106481481481</v>
      </c>
      <c r="C18" s="7">
        <f>B18-A18</f>
        <v>0.06954861111111099</v>
      </c>
      <c r="D18" s="7">
        <f>C18/'recording sheet'!C16*'recording sheet'!G16</f>
        <v>0.10257907243526695</v>
      </c>
      <c r="E18" s="6" t="str">
        <f>'recording sheet'!A16</f>
        <v>cat</v>
      </c>
      <c r="F18" s="6" t="str">
        <f>'recording sheet'!B16</f>
        <v>F18</v>
      </c>
      <c r="G18" s="6">
        <f>'recording sheet'!D16</f>
        <v>1234</v>
      </c>
      <c r="H18" s="6" t="str">
        <f>'recording sheet'!E16</f>
        <v>David White</v>
      </c>
      <c r="I18" s="6" t="str">
        <f>'recording sheet'!F16</f>
        <v>Harry Willett</v>
      </c>
      <c r="J18" s="7">
        <f>D18</f>
        <v>0.10257907243526695</v>
      </c>
    </row>
    <row r="19" spans="1:10" ht="15">
      <c r="A19" s="7">
        <f>'recording sheet'!I9</f>
        <v>0.5497916666666667</v>
      </c>
      <c r="B19" s="7">
        <f>'recording sheet'!O9</f>
        <v>0.6160532407407407</v>
      </c>
      <c r="C19" s="7">
        <f>B19-A19</f>
        <v>0.06626157407407407</v>
      </c>
      <c r="D19" s="7">
        <f>C19/'recording sheet'!C9*'recording sheet'!G9</f>
        <v>0.1028906429721647</v>
      </c>
      <c r="E19" s="6" t="str">
        <f>'recording sheet'!A9</f>
        <v>cat</v>
      </c>
      <c r="F19" s="6" t="str">
        <f>'recording sheet'!B9</f>
        <v>Tornado</v>
      </c>
      <c r="G19" s="6">
        <f>'recording sheet'!D9</f>
        <v>435</v>
      </c>
      <c r="H19" s="6" t="str">
        <f>'recording sheet'!E9</f>
        <v>Kevin Dutch</v>
      </c>
      <c r="I19" s="6" t="str">
        <f>'recording sheet'!F9</f>
        <v>David Oakley</v>
      </c>
      <c r="J19" s="7">
        <f>D19</f>
        <v>0.1028906429721647</v>
      </c>
    </row>
    <row r="20" spans="1:10" ht="15">
      <c r="A20" s="7">
        <f>'recording sheet'!I25</f>
        <v>0.4902777777777778</v>
      </c>
      <c r="B20" s="7">
        <f>'recording sheet'!O25</f>
        <v>0.6178819444444444</v>
      </c>
      <c r="C20" s="7">
        <f>B20-A20</f>
        <v>0.12760416666666663</v>
      </c>
      <c r="D20" s="7">
        <f>C20/'recording sheet'!C25*'recording sheet'!G25</f>
        <v>0.10290658602150535</v>
      </c>
      <c r="E20" s="6" t="str">
        <f>'recording sheet'!A25</f>
        <v>slow</v>
      </c>
      <c r="F20" s="6" t="str">
        <f>'recording sheet'!B25</f>
        <v>Feva</v>
      </c>
      <c r="G20" s="6">
        <f>'recording sheet'!D25</f>
        <v>4102</v>
      </c>
      <c r="H20" s="6" t="str">
        <f>'recording sheet'!E25</f>
        <v>Clara Jones</v>
      </c>
      <c r="I20" s="6" t="str">
        <f>'recording sheet'!F25</f>
        <v>Amelie Curtis</v>
      </c>
      <c r="J20" s="7">
        <f>D20</f>
        <v>0.10290658602150535</v>
      </c>
    </row>
    <row r="21" spans="1:10" ht="15">
      <c r="A21" s="7">
        <f>'recording sheet'!I7</f>
        <v>0.5680555555555555</v>
      </c>
      <c r="B21" s="7">
        <f>'recording sheet'!O7</f>
        <v>0.641099537037037</v>
      </c>
      <c r="C21" s="7">
        <f>B21-A21</f>
        <v>0.0730439814814815</v>
      </c>
      <c r="D21" s="7">
        <f>C21/'recording sheet'!C7*'recording sheet'!G7</f>
        <v>0.10773448596088717</v>
      </c>
      <c r="E21" s="6" t="str">
        <f>'recording sheet'!A7</f>
        <v>cat</v>
      </c>
      <c r="F21" s="6" t="str">
        <f>'recording sheet'!B7</f>
        <v>F18</v>
      </c>
      <c r="G21" s="6">
        <f>'recording sheet'!D7</f>
        <v>1421</v>
      </c>
      <c r="H21" s="6" t="str">
        <f>'recording sheet'!E7</f>
        <v>Richard Golden</v>
      </c>
      <c r="I21" s="6" t="str">
        <f>'recording sheet'!F7</f>
        <v>Charles Howting</v>
      </c>
      <c r="J21" s="7">
        <f>D21</f>
        <v>0.10773448596088717</v>
      </c>
    </row>
    <row r="22" spans="1:10" ht="15">
      <c r="A22" s="7">
        <f>'recording sheet'!I18</f>
        <v>0.5508680555555555</v>
      </c>
      <c r="B22" s="7">
        <f>'recording sheet'!O18</f>
        <v>0.6256828703703704</v>
      </c>
      <c r="C22" s="7">
        <f>B22-A22</f>
        <v>0.07481481481481489</v>
      </c>
      <c r="D22" s="7">
        <f>C22/'recording sheet'!C18*'recording sheet'!G18</f>
        <v>0.1103463345351252</v>
      </c>
      <c r="E22" s="6" t="str">
        <f>'recording sheet'!A18</f>
        <v>cat</v>
      </c>
      <c r="F22" s="6" t="str">
        <f>'recording sheet'!B18</f>
        <v>F18</v>
      </c>
      <c r="G22" s="6" t="str">
        <f>'recording sheet'!D18</f>
        <v>GBR29</v>
      </c>
      <c r="H22" s="6" t="str">
        <f>'recording sheet'!E18</f>
        <v>Ghislain Melaine</v>
      </c>
      <c r="I22" s="6" t="str">
        <f>'recording sheet'!F18</f>
        <v>James Stacey</v>
      </c>
      <c r="J22" s="7">
        <f>D22</f>
        <v>0.1103463345351252</v>
      </c>
    </row>
    <row r="23" spans="1:10" ht="15">
      <c r="A23" s="7">
        <f>'recording sheet'!I8</f>
        <v>0.5619675925925925</v>
      </c>
      <c r="B23" s="7">
        <f>'recording sheet'!O8</f>
        <v>0.6387731481481481</v>
      </c>
      <c r="C23" s="7">
        <f>B23-A23</f>
        <v>0.07680555555555557</v>
      </c>
      <c r="D23" s="7">
        <f>C23/'recording sheet'!C8*'recording sheet'!G8</f>
        <v>0.11328253031792858</v>
      </c>
      <c r="E23" s="6" t="str">
        <f>'recording sheet'!A8</f>
        <v>cat</v>
      </c>
      <c r="F23" s="6" t="str">
        <f>'recording sheet'!B8</f>
        <v>F18</v>
      </c>
      <c r="G23" s="6">
        <f>'recording sheet'!D8</f>
        <v>524</v>
      </c>
      <c r="H23" s="6" t="str">
        <f>'recording sheet'!E8</f>
        <v>Tony Stokes</v>
      </c>
      <c r="I23" s="6" t="str">
        <f>'recording sheet'!F8</f>
        <v>Natasha WilsonT</v>
      </c>
      <c r="J23" s="7">
        <f>D23</f>
        <v>0.11328253031792858</v>
      </c>
    </row>
    <row r="24" spans="1:10" ht="15">
      <c r="A24" s="7">
        <f>'recording sheet'!I13</f>
        <v>0.5602314814814815</v>
      </c>
      <c r="B24" s="7">
        <f>'recording sheet'!O13</f>
        <v>0.633599537037037</v>
      </c>
      <c r="C24" s="7">
        <f>B24-A24</f>
        <v>0.07336805555555548</v>
      </c>
      <c r="D24" s="7">
        <f>C24/'recording sheet'!C13*'recording sheet'!G13</f>
        <v>0.11392555210489981</v>
      </c>
      <c r="E24" s="6" t="str">
        <f>'recording sheet'!A13</f>
        <v>cat</v>
      </c>
      <c r="F24" s="6" t="str">
        <f>'recording sheet'!B13</f>
        <v>Tornado</v>
      </c>
      <c r="G24" s="6">
        <f>'recording sheet'!D13</f>
        <v>400</v>
      </c>
      <c r="H24" s="6" t="str">
        <f>'recording sheet'!E13</f>
        <v>Richard Ledger</v>
      </c>
      <c r="I24" s="6" t="str">
        <f>'recording sheet'!F13</f>
        <v>Paul Moore</v>
      </c>
      <c r="J24" s="7">
        <f>D24</f>
        <v>0.11392555210489981</v>
      </c>
    </row>
    <row r="25" spans="1:10" ht="15">
      <c r="A25" s="7">
        <f>'recording sheet'!I10</f>
        <v>0.5538194444444444</v>
      </c>
      <c r="B25" s="7">
        <f>'recording sheet'!O10</f>
        <v>0.627337962962963</v>
      </c>
      <c r="C25" s="7">
        <f>B25-A25</f>
        <v>0.07351851851851854</v>
      </c>
      <c r="D25" s="7">
        <f>C25/'recording sheet'!C10*'recording sheet'!G10</f>
        <v>0.1141591902461468</v>
      </c>
      <c r="E25" s="6" t="str">
        <f>'recording sheet'!A10</f>
        <v>cat</v>
      </c>
      <c r="F25" s="6" t="str">
        <f>'recording sheet'!B10</f>
        <v>Tornado</v>
      </c>
      <c r="G25" s="6">
        <f>'recording sheet'!D10</f>
        <v>402</v>
      </c>
      <c r="H25" s="6" t="str">
        <f>'recording sheet'!E10</f>
        <v>Robert Govier</v>
      </c>
      <c r="I25" s="6" t="str">
        <f>'recording sheet'!F10</f>
        <v>David Figgis</v>
      </c>
      <c r="J25" s="7">
        <f>D25</f>
        <v>0.1141591902461468</v>
      </c>
    </row>
    <row r="26" spans="1:10" ht="15">
      <c r="A26" s="7">
        <f>'recording sheet'!I11</f>
        <v>0.4902777777777778</v>
      </c>
      <c r="B26" s="7">
        <f>'recording sheet'!O11</f>
        <v>0.6163888888888889</v>
      </c>
      <c r="C26" s="7">
        <f>B26-A26</f>
        <v>0.12611111111111106</v>
      </c>
      <c r="D26" s="7">
        <f>C26/'recording sheet'!C11*'recording sheet'!G11</f>
        <v>0.11742189116490788</v>
      </c>
      <c r="E26" s="6" t="str">
        <f>'recording sheet'!A11</f>
        <v>slow</v>
      </c>
      <c r="F26" s="6" t="str">
        <f>'recording sheet'!B11</f>
        <v>Laser Vago XD</v>
      </c>
      <c r="G26" s="6">
        <f>'recording sheet'!D11</f>
        <v>1218</v>
      </c>
      <c r="H26" s="6" t="str">
        <f>'recording sheet'!E11</f>
        <v>John Berrington</v>
      </c>
      <c r="I26" s="6" t="str">
        <f>'recording sheet'!F11</f>
        <v>Fef Griffin</v>
      </c>
      <c r="J26" s="7">
        <f>D26</f>
        <v>0.11742189116490788</v>
      </c>
    </row>
    <row r="27" spans="1:10" ht="15">
      <c r="A27" s="7">
        <f>'recording sheet'!I20</f>
        <v>0.5672569444444444</v>
      </c>
      <c r="B27" s="7">
        <f>'recording sheet'!O20</f>
        <v>0.65875</v>
      </c>
      <c r="C27" s="7">
        <f>B27-A27</f>
        <v>0.09149305555555554</v>
      </c>
      <c r="D27" s="7">
        <f>C27/'recording sheet'!C20*'recording sheet'!G20</f>
        <v>0.13494550966896096</v>
      </c>
      <c r="E27" s="6" t="str">
        <f>'recording sheet'!A20</f>
        <v>cat</v>
      </c>
      <c r="F27" s="6" t="str">
        <f>'recording sheet'!B20</f>
        <v>F18</v>
      </c>
      <c r="G27" s="6">
        <f>'recording sheet'!D20</f>
        <v>5</v>
      </c>
      <c r="H27" s="6" t="str">
        <f>'recording sheet'!E20</f>
        <v>Peter King</v>
      </c>
      <c r="I27" s="6" t="str">
        <f>'recording sheet'!F20</f>
        <v>Cherri Farren</v>
      </c>
      <c r="J27" s="7">
        <f>D27</f>
        <v>0.13494550966896096</v>
      </c>
    </row>
    <row r="28" spans="1:10" ht="15">
      <c r="A28" s="7">
        <f>'recording sheet'!I28</f>
        <v>0.4902777777777778</v>
      </c>
      <c r="B28" s="7" t="str">
        <f>'recording sheet'!O28</f>
        <v>Retired</v>
      </c>
      <c r="C28" s="7" t="e">
        <f>B28-A28</f>
        <v>#VALUE!</v>
      </c>
      <c r="D28" s="7" t="e">
        <f>C28/'recording sheet'!C28*'recording sheet'!G28</f>
        <v>#VALUE!</v>
      </c>
      <c r="E28" s="6" t="str">
        <f>'recording sheet'!A28</f>
        <v>fast</v>
      </c>
      <c r="F28" s="6" t="str">
        <f>'recording sheet'!B28</f>
        <v>A Class</v>
      </c>
      <c r="G28" s="6" t="str">
        <f>'recording sheet'!D28</f>
        <v>ITA8</v>
      </c>
      <c r="H28" s="6" t="str">
        <f>'recording sheet'!E28</f>
        <v>David Williams</v>
      </c>
      <c r="I28" s="6">
        <f>'recording sheet'!F28</f>
        <v>0</v>
      </c>
      <c r="J28" s="7" t="e">
        <f>D28</f>
        <v>#VALUE!</v>
      </c>
    </row>
    <row r="29" spans="1:10" ht="15">
      <c r="A29" s="7">
        <f>'recording sheet'!I29</f>
        <v>0</v>
      </c>
      <c r="B29" s="7">
        <f>'recording sheet'!O29</f>
        <v>0</v>
      </c>
      <c r="C29" s="7">
        <f>B29-A29</f>
        <v>0</v>
      </c>
      <c r="D29" s="7" t="e">
        <f>C29/'recording sheet'!C29*'recording sheet'!G29</f>
        <v>#DIV/0!</v>
      </c>
      <c r="E29" s="6">
        <f>'recording sheet'!A29</f>
        <v>0</v>
      </c>
      <c r="F29" s="6">
        <f>'recording sheet'!B29</f>
        <v>0</v>
      </c>
      <c r="G29" s="6">
        <f>'recording sheet'!D29</f>
        <v>0</v>
      </c>
      <c r="H29" s="6">
        <f>'recording sheet'!E29</f>
        <v>0</v>
      </c>
      <c r="I29" s="6">
        <f>'recording sheet'!F29</f>
        <v>0</v>
      </c>
      <c r="J29" s="7" t="e">
        <f>D29</f>
        <v>#DIV/0!</v>
      </c>
    </row>
    <row r="30" spans="1:10" ht="15">
      <c r="A30" s="7">
        <f>'recording sheet'!I30</f>
        <v>0</v>
      </c>
      <c r="B30" s="7">
        <f>'recording sheet'!O30</f>
        <v>0</v>
      </c>
      <c r="C30" s="7">
        <f>B30-A30</f>
        <v>0</v>
      </c>
      <c r="D30" s="7" t="e">
        <f>C30/'recording sheet'!C30*'recording sheet'!G30</f>
        <v>#DIV/0!</v>
      </c>
      <c r="E30" s="6">
        <f>'recording sheet'!A30</f>
        <v>0</v>
      </c>
      <c r="F30" s="6">
        <f>'recording sheet'!B30</f>
        <v>0</v>
      </c>
      <c r="G30" s="6">
        <f>'recording sheet'!D30</f>
        <v>0</v>
      </c>
      <c r="H30" s="6">
        <f>'recording sheet'!E30</f>
        <v>0</v>
      </c>
      <c r="I30" s="6">
        <f>'recording sheet'!F30</f>
        <v>0</v>
      </c>
      <c r="J30" s="7" t="e">
        <f>D30</f>
        <v>#DIV/0!</v>
      </c>
    </row>
    <row r="31" spans="1:10" ht="15">
      <c r="A31" s="7">
        <f>'recording sheet'!I31</f>
        <v>0</v>
      </c>
      <c r="B31" s="7">
        <f>'recording sheet'!O31</f>
        <v>0</v>
      </c>
      <c r="C31" s="7">
        <f>B31-A31</f>
        <v>0</v>
      </c>
      <c r="D31" s="7" t="e">
        <f>C31/'recording sheet'!C31*'recording sheet'!G31</f>
        <v>#DIV/0!</v>
      </c>
      <c r="E31" s="6">
        <f>'recording sheet'!A31</f>
        <v>0</v>
      </c>
      <c r="F31" s="6">
        <f>'recording sheet'!B31</f>
        <v>0</v>
      </c>
      <c r="G31" s="6">
        <f>'recording sheet'!D31</f>
        <v>0</v>
      </c>
      <c r="H31" s="6">
        <f>'recording sheet'!E31</f>
        <v>0</v>
      </c>
      <c r="I31" s="6">
        <f>'recording sheet'!F31</f>
        <v>0</v>
      </c>
      <c r="J31" s="7" t="e">
        <f>D31</f>
        <v>#DIV/0!</v>
      </c>
    </row>
    <row r="32" spans="1:10" ht="15">
      <c r="A32" s="7">
        <f>'recording sheet'!I32</f>
        <v>0</v>
      </c>
      <c r="B32" s="7">
        <f>'recording sheet'!O32</f>
        <v>0</v>
      </c>
      <c r="C32" s="7">
        <f>B32-A32</f>
        <v>0</v>
      </c>
      <c r="D32" s="7" t="e">
        <f>C32/'recording sheet'!C32*'recording sheet'!G32</f>
        <v>#DIV/0!</v>
      </c>
      <c r="E32" s="6">
        <f>'recording sheet'!A32</f>
        <v>0</v>
      </c>
      <c r="F32" s="6">
        <f>'recording sheet'!B32</f>
        <v>0</v>
      </c>
      <c r="G32" s="6">
        <f>'recording sheet'!D32</f>
        <v>0</v>
      </c>
      <c r="H32" s="6">
        <f>'recording sheet'!E32</f>
        <v>0</v>
      </c>
      <c r="I32" s="6">
        <f>'recording sheet'!F32</f>
        <v>0</v>
      </c>
      <c r="J32" s="7" t="e">
        <f>D32</f>
        <v>#DIV/0!</v>
      </c>
    </row>
    <row r="33" spans="1:10" ht="15">
      <c r="A33" s="7">
        <f>'recording sheet'!I33</f>
        <v>0</v>
      </c>
      <c r="B33" s="7">
        <f>'recording sheet'!O33</f>
        <v>0</v>
      </c>
      <c r="C33" s="7">
        <f>B33-A33</f>
        <v>0</v>
      </c>
      <c r="D33" s="7" t="e">
        <f>C33/'recording sheet'!C33*'recording sheet'!G33</f>
        <v>#DIV/0!</v>
      </c>
      <c r="E33" s="6">
        <f>'recording sheet'!A33</f>
        <v>0</v>
      </c>
      <c r="F33" s="6">
        <f>'recording sheet'!B33</f>
        <v>0</v>
      </c>
      <c r="G33" s="6">
        <f>'recording sheet'!D33</f>
        <v>0</v>
      </c>
      <c r="H33" s="6">
        <f>'recording sheet'!E33</f>
        <v>0</v>
      </c>
      <c r="I33" s="6">
        <f>'recording sheet'!F33</f>
        <v>0</v>
      </c>
      <c r="J33" s="7" t="e">
        <f>D33</f>
        <v>#DIV/0!</v>
      </c>
    </row>
    <row r="34" spans="1:10" ht="15">
      <c r="A34" s="7">
        <f>'recording sheet'!I34</f>
        <v>0</v>
      </c>
      <c r="B34" s="7">
        <f>'recording sheet'!O34</f>
        <v>0</v>
      </c>
      <c r="C34" s="7">
        <f>B34-A34</f>
        <v>0</v>
      </c>
      <c r="D34" s="7" t="e">
        <f>C34/'recording sheet'!C34*'recording sheet'!G34</f>
        <v>#DIV/0!</v>
      </c>
      <c r="E34" s="6">
        <f>'recording sheet'!A34</f>
        <v>0</v>
      </c>
      <c r="F34" s="6">
        <f>'recording sheet'!B34</f>
        <v>0</v>
      </c>
      <c r="G34" s="6">
        <f>'recording sheet'!D34</f>
        <v>0</v>
      </c>
      <c r="H34" s="6">
        <f>'recording sheet'!E34</f>
        <v>0</v>
      </c>
      <c r="I34" s="6">
        <f>'recording sheet'!F34</f>
        <v>0</v>
      </c>
      <c r="J34" s="7" t="e">
        <f>D34</f>
        <v>#DIV/0!</v>
      </c>
    </row>
    <row r="35" spans="1:10" ht="15">
      <c r="A35" s="7">
        <f>'recording sheet'!I35</f>
        <v>0</v>
      </c>
      <c r="B35" s="7">
        <f>'recording sheet'!O35</f>
        <v>0</v>
      </c>
      <c r="C35" s="7">
        <f>B35-A35</f>
        <v>0</v>
      </c>
      <c r="D35" s="7" t="e">
        <f>C35/'recording sheet'!C35*'recording sheet'!G35</f>
        <v>#DIV/0!</v>
      </c>
      <c r="E35" s="6">
        <f>'recording sheet'!A35</f>
        <v>0</v>
      </c>
      <c r="F35" s="6">
        <f>'recording sheet'!B35</f>
        <v>0</v>
      </c>
      <c r="G35" s="6">
        <f>'recording sheet'!D35</f>
        <v>0</v>
      </c>
      <c r="H35" s="6">
        <f>'recording sheet'!E35</f>
        <v>0</v>
      </c>
      <c r="I35" s="6">
        <f>'recording sheet'!F35</f>
        <v>0</v>
      </c>
      <c r="J35" s="7" t="e">
        <f>D35</f>
        <v>#DIV/0!</v>
      </c>
    </row>
    <row r="36" spans="1:10" ht="15">
      <c r="A36" s="7">
        <f>'recording sheet'!I36</f>
        <v>0</v>
      </c>
      <c r="B36" s="7">
        <f>'recording sheet'!O36</f>
        <v>0</v>
      </c>
      <c r="C36" s="7">
        <f>B36-A36</f>
        <v>0</v>
      </c>
      <c r="D36" s="7" t="e">
        <f>C36/'recording sheet'!C36*'recording sheet'!G36</f>
        <v>#DIV/0!</v>
      </c>
      <c r="E36" s="6">
        <f>'recording sheet'!A36</f>
        <v>0</v>
      </c>
      <c r="F36" s="6">
        <f>'recording sheet'!B36</f>
        <v>0</v>
      </c>
      <c r="G36" s="6">
        <f>'recording sheet'!D36</f>
        <v>0</v>
      </c>
      <c r="H36" s="6">
        <f>'recording sheet'!E36</f>
        <v>0</v>
      </c>
      <c r="I36" s="6">
        <f>'recording sheet'!F36</f>
        <v>0</v>
      </c>
      <c r="J36" s="7" t="e">
        <f>D36</f>
        <v>#DIV/0!</v>
      </c>
    </row>
    <row r="37" spans="1:10" ht="15">
      <c r="A37" s="7">
        <f>'recording sheet'!I37</f>
        <v>0</v>
      </c>
      <c r="B37" s="7">
        <f>'recording sheet'!O37</f>
        <v>0</v>
      </c>
      <c r="C37" s="7">
        <f>B37-A37</f>
        <v>0</v>
      </c>
      <c r="D37" s="7" t="e">
        <f>C37/'recording sheet'!C37*'recording sheet'!G37</f>
        <v>#DIV/0!</v>
      </c>
      <c r="E37" s="6">
        <f>'recording sheet'!A37</f>
        <v>0</v>
      </c>
      <c r="F37" s="6">
        <f>'recording sheet'!B37</f>
        <v>0</v>
      </c>
      <c r="G37" s="6">
        <f>'recording sheet'!D37</f>
        <v>0</v>
      </c>
      <c r="H37" s="6">
        <f>'recording sheet'!E37</f>
        <v>0</v>
      </c>
      <c r="I37" s="6">
        <f>'recording sheet'!F37</f>
        <v>0</v>
      </c>
      <c r="J37" s="7" t="e">
        <f>D37</f>
        <v>#DIV/0!</v>
      </c>
    </row>
    <row r="38" spans="1:10" ht="15">
      <c r="A38" s="7">
        <f>'recording sheet'!I38</f>
        <v>0</v>
      </c>
      <c r="B38" s="7">
        <f>'recording sheet'!O38</f>
        <v>0</v>
      </c>
      <c r="C38" s="7">
        <f>B38-A38</f>
        <v>0</v>
      </c>
      <c r="D38" s="7" t="e">
        <f>C38/'recording sheet'!C38*'recording sheet'!G38</f>
        <v>#DIV/0!</v>
      </c>
      <c r="E38" s="6">
        <f>'recording sheet'!A38</f>
        <v>0</v>
      </c>
      <c r="F38" s="6">
        <f>'recording sheet'!B38</f>
        <v>0</v>
      </c>
      <c r="G38" s="6">
        <f>'recording sheet'!D38</f>
        <v>0</v>
      </c>
      <c r="H38" s="6">
        <f>'recording sheet'!E38</f>
        <v>0</v>
      </c>
      <c r="I38" s="6">
        <f>'recording sheet'!F38</f>
        <v>0</v>
      </c>
      <c r="J38" s="7" t="e">
        <f>D38</f>
        <v>#DIV/0!</v>
      </c>
    </row>
    <row r="39" spans="1:10" ht="15">
      <c r="A39" s="7">
        <f>'recording sheet'!I39</f>
        <v>0</v>
      </c>
      <c r="B39" s="7">
        <f>'recording sheet'!O39</f>
        <v>0</v>
      </c>
      <c r="C39" s="7">
        <f>B39-A39</f>
        <v>0</v>
      </c>
      <c r="D39" s="7" t="e">
        <f>C39/'recording sheet'!C39*'recording sheet'!G39</f>
        <v>#DIV/0!</v>
      </c>
      <c r="E39" s="6">
        <f>'recording sheet'!A39</f>
        <v>0</v>
      </c>
      <c r="F39" s="6">
        <f>'recording sheet'!B39</f>
        <v>0</v>
      </c>
      <c r="G39" s="6">
        <f>'recording sheet'!D39</f>
        <v>0</v>
      </c>
      <c r="H39" s="6">
        <f>'recording sheet'!E39</f>
        <v>0</v>
      </c>
      <c r="I39" s="6">
        <f>'recording sheet'!F39</f>
        <v>0</v>
      </c>
      <c r="J39" s="7" t="e">
        <f>D39</f>
        <v>#DIV/0!</v>
      </c>
    </row>
    <row r="40" spans="1:10" ht="15">
      <c r="A40" s="7">
        <f>'recording sheet'!I40</f>
        <v>0</v>
      </c>
      <c r="B40" s="7">
        <f>'recording sheet'!O40</f>
        <v>0</v>
      </c>
      <c r="C40" s="7">
        <f>B40-A40</f>
        <v>0</v>
      </c>
      <c r="D40" s="7" t="e">
        <f>C40/'recording sheet'!C40*'recording sheet'!G40</f>
        <v>#DIV/0!</v>
      </c>
      <c r="E40" s="6">
        <f>'recording sheet'!A40</f>
        <v>0</v>
      </c>
      <c r="F40" s="6">
        <f>'recording sheet'!B40</f>
        <v>0</v>
      </c>
      <c r="G40" s="6">
        <f>'recording sheet'!D40</f>
        <v>0</v>
      </c>
      <c r="H40" s="6">
        <f>'recording sheet'!E40</f>
        <v>0</v>
      </c>
      <c r="I40" s="6">
        <f>'recording sheet'!F40</f>
        <v>0</v>
      </c>
      <c r="J40" s="7" t="e">
        <f>D40</f>
        <v>#DIV/0!</v>
      </c>
    </row>
    <row r="41" spans="1:10" ht="15">
      <c r="A41" s="7">
        <f>'recording sheet'!I41</f>
        <v>0</v>
      </c>
      <c r="B41" s="7">
        <f>'recording sheet'!O41</f>
        <v>0</v>
      </c>
      <c r="C41" s="7">
        <f>B41-A41</f>
        <v>0</v>
      </c>
      <c r="D41" s="7" t="e">
        <f>C41/'recording sheet'!C41*'recording sheet'!G41</f>
        <v>#DIV/0!</v>
      </c>
      <c r="E41" s="6">
        <f>'recording sheet'!A41</f>
        <v>0</v>
      </c>
      <c r="F41" s="6">
        <f>'recording sheet'!B41</f>
        <v>0</v>
      </c>
      <c r="G41" s="6">
        <f>'recording sheet'!D41</f>
        <v>0</v>
      </c>
      <c r="H41" s="6">
        <f>'recording sheet'!E41</f>
        <v>0</v>
      </c>
      <c r="I41" s="6">
        <f>'recording sheet'!F41</f>
        <v>0</v>
      </c>
      <c r="J41" s="7" t="e">
        <f>D41</f>
        <v>#DIV/0!</v>
      </c>
    </row>
    <row r="42" spans="1:10" ht="15">
      <c r="A42" s="7">
        <f>'recording sheet'!I42</f>
        <v>0</v>
      </c>
      <c r="B42" s="7">
        <f>'recording sheet'!O42</f>
        <v>0</v>
      </c>
      <c r="C42" s="7">
        <f>B42-A42</f>
        <v>0</v>
      </c>
      <c r="D42" s="7" t="e">
        <f>C42/'recording sheet'!C42*'recording sheet'!G42</f>
        <v>#DIV/0!</v>
      </c>
      <c r="E42" s="6">
        <f>'recording sheet'!A42</f>
        <v>0</v>
      </c>
      <c r="F42" s="6">
        <f>'recording sheet'!B42</f>
        <v>0</v>
      </c>
      <c r="G42" s="6">
        <f>'recording sheet'!D42</f>
        <v>0</v>
      </c>
      <c r="H42" s="6">
        <f>'recording sheet'!E42</f>
        <v>0</v>
      </c>
      <c r="I42" s="6">
        <f>'recording sheet'!F42</f>
        <v>0</v>
      </c>
      <c r="J42" s="7" t="e">
        <f>D42</f>
        <v>#DIV/0!</v>
      </c>
    </row>
    <row r="43" spans="1:10" ht="15">
      <c r="A43" s="7">
        <f>'recording sheet'!I43</f>
        <v>0</v>
      </c>
      <c r="B43" s="7">
        <f>'recording sheet'!O43</f>
        <v>0</v>
      </c>
      <c r="C43" s="7">
        <f>B43-A43</f>
        <v>0</v>
      </c>
      <c r="D43" s="7" t="e">
        <f>C43/'recording sheet'!C43*'recording sheet'!G43</f>
        <v>#DIV/0!</v>
      </c>
      <c r="E43" s="6">
        <f>'recording sheet'!A43</f>
        <v>0</v>
      </c>
      <c r="F43" s="6">
        <f>'recording sheet'!B43</f>
        <v>0</v>
      </c>
      <c r="G43" s="6">
        <f>'recording sheet'!D43</f>
        <v>0</v>
      </c>
      <c r="H43" s="6">
        <f>'recording sheet'!E43</f>
        <v>0</v>
      </c>
      <c r="I43" s="6">
        <f>'recording sheet'!F43</f>
        <v>0</v>
      </c>
      <c r="J43" s="7" t="e">
        <f>D43</f>
        <v>#DIV/0!</v>
      </c>
    </row>
    <row r="44" spans="1:10" ht="15">
      <c r="A44" s="7">
        <f>'recording sheet'!I44</f>
        <v>0</v>
      </c>
      <c r="B44" s="7">
        <f>'recording sheet'!O44</f>
        <v>0</v>
      </c>
      <c r="C44" s="7">
        <f>B44-A44</f>
        <v>0</v>
      </c>
      <c r="D44" s="7" t="e">
        <f>C44/'recording sheet'!C44*'recording sheet'!G44</f>
        <v>#DIV/0!</v>
      </c>
      <c r="E44" s="6">
        <f>'recording sheet'!A44</f>
        <v>0</v>
      </c>
      <c r="F44" s="6">
        <f>'recording sheet'!B44</f>
        <v>0</v>
      </c>
      <c r="G44" s="6">
        <f>'recording sheet'!D44</f>
        <v>0</v>
      </c>
      <c r="H44" s="6">
        <f>'recording sheet'!E44</f>
        <v>0</v>
      </c>
      <c r="I44" s="6">
        <f>'recording sheet'!F44</f>
        <v>0</v>
      </c>
      <c r="J44" s="7" t="e">
        <f>D44</f>
        <v>#DIV/0!</v>
      </c>
    </row>
    <row r="45" spans="1:10" ht="15">
      <c r="A45" s="7">
        <f>'recording sheet'!I45</f>
        <v>0</v>
      </c>
      <c r="B45" s="7">
        <f>'recording sheet'!O45</f>
        <v>0</v>
      </c>
      <c r="C45" s="7">
        <f>B45-A45</f>
        <v>0</v>
      </c>
      <c r="D45" s="7" t="e">
        <f>C45/'recording sheet'!C45*'recording sheet'!G45</f>
        <v>#DIV/0!</v>
      </c>
      <c r="E45" s="6">
        <f>'recording sheet'!A45</f>
        <v>0</v>
      </c>
      <c r="F45" s="6">
        <f>'recording sheet'!B45</f>
        <v>0</v>
      </c>
      <c r="G45" s="6">
        <f>'recording sheet'!D45</f>
        <v>0</v>
      </c>
      <c r="H45" s="6">
        <f>'recording sheet'!E45</f>
        <v>0</v>
      </c>
      <c r="I45" s="6">
        <f>'recording sheet'!F45</f>
        <v>0</v>
      </c>
      <c r="J45" s="7" t="e">
        <f>D45</f>
        <v>#DIV/0!</v>
      </c>
    </row>
    <row r="46" spans="1:10" ht="15">
      <c r="A46" s="7">
        <f>'recording sheet'!I46</f>
        <v>0</v>
      </c>
      <c r="B46" s="7">
        <f>'recording sheet'!O46</f>
        <v>0</v>
      </c>
      <c r="C46" s="7">
        <f>B46-A46</f>
        <v>0</v>
      </c>
      <c r="D46" s="7" t="e">
        <f>C46/'recording sheet'!C46*'recording sheet'!G46</f>
        <v>#DIV/0!</v>
      </c>
      <c r="E46" s="6">
        <f>'recording sheet'!A46</f>
        <v>0</v>
      </c>
      <c r="F46" s="6">
        <f>'recording sheet'!B46</f>
        <v>0</v>
      </c>
      <c r="G46" s="6">
        <f>'recording sheet'!D46</f>
        <v>0</v>
      </c>
      <c r="H46" s="6">
        <f>'recording sheet'!E46</f>
        <v>0</v>
      </c>
      <c r="I46" s="6">
        <f>'recording sheet'!F46</f>
        <v>0</v>
      </c>
      <c r="J46" s="7" t="e">
        <f>D46</f>
        <v>#DIV/0!</v>
      </c>
    </row>
    <row r="47" spans="1:10" ht="15">
      <c r="A47" s="7">
        <f>'recording sheet'!I47</f>
        <v>0</v>
      </c>
      <c r="B47" s="7">
        <f>'recording sheet'!O47</f>
        <v>0</v>
      </c>
      <c r="C47" s="7">
        <f>B47-A47</f>
        <v>0</v>
      </c>
      <c r="D47" s="7" t="e">
        <f>C47/'recording sheet'!C47*'recording sheet'!G47</f>
        <v>#DIV/0!</v>
      </c>
      <c r="E47" s="6">
        <f>'recording sheet'!A47</f>
        <v>0</v>
      </c>
      <c r="F47" s="6">
        <f>'recording sheet'!B47</f>
        <v>0</v>
      </c>
      <c r="G47" s="6">
        <f>'recording sheet'!D47</f>
        <v>0</v>
      </c>
      <c r="H47" s="6">
        <f>'recording sheet'!E47</f>
        <v>0</v>
      </c>
      <c r="I47" s="6">
        <f>'recording sheet'!F47</f>
        <v>0</v>
      </c>
      <c r="J47" s="7" t="e">
        <f>D47</f>
        <v>#DIV/0!</v>
      </c>
    </row>
    <row r="48" spans="1:10" ht="15">
      <c r="A48" s="7">
        <f>'recording sheet'!I48</f>
        <v>0</v>
      </c>
      <c r="B48" s="7">
        <f>'recording sheet'!O48</f>
        <v>0</v>
      </c>
      <c r="C48" s="7">
        <f>B48-A48</f>
        <v>0</v>
      </c>
      <c r="D48" s="7" t="e">
        <f>C48/'recording sheet'!C48*'recording sheet'!G48</f>
        <v>#DIV/0!</v>
      </c>
      <c r="E48" s="6">
        <f>'recording sheet'!A48</f>
        <v>0</v>
      </c>
      <c r="F48" s="6">
        <f>'recording sheet'!B48</f>
        <v>0</v>
      </c>
      <c r="G48" s="6">
        <f>'recording sheet'!D48</f>
        <v>0</v>
      </c>
      <c r="H48" s="6">
        <f>'recording sheet'!E48</f>
        <v>0</v>
      </c>
      <c r="I48" s="6">
        <f>'recording sheet'!F48</f>
        <v>0</v>
      </c>
      <c r="J48" s="7" t="e">
        <f>D48</f>
        <v>#DIV/0!</v>
      </c>
    </row>
    <row r="49" spans="1:10" ht="15">
      <c r="A49" s="7">
        <f>'recording sheet'!I49</f>
        <v>0</v>
      </c>
      <c r="B49" s="7">
        <f>'recording sheet'!O49</f>
        <v>0</v>
      </c>
      <c r="C49" s="7">
        <f>B49-A49</f>
        <v>0</v>
      </c>
      <c r="D49" s="7" t="e">
        <f>C49/'recording sheet'!C49*'recording sheet'!G49</f>
        <v>#DIV/0!</v>
      </c>
      <c r="E49" s="6">
        <f>'recording sheet'!A49</f>
        <v>0</v>
      </c>
      <c r="F49" s="6">
        <f>'recording sheet'!B49</f>
        <v>0</v>
      </c>
      <c r="G49" s="6">
        <f>'recording sheet'!D49</f>
        <v>0</v>
      </c>
      <c r="H49" s="6">
        <f>'recording sheet'!E49</f>
        <v>0</v>
      </c>
      <c r="I49" s="6">
        <f>'recording sheet'!F49</f>
        <v>0</v>
      </c>
      <c r="J49" s="7" t="e">
        <f>D49</f>
        <v>#DIV/0!</v>
      </c>
    </row>
    <row r="50" spans="1:10" ht="15">
      <c r="A50" s="7">
        <f>'recording sheet'!I50</f>
        <v>0</v>
      </c>
      <c r="B50" s="7">
        <f>'recording sheet'!O50</f>
        <v>0</v>
      </c>
      <c r="C50" s="7">
        <f>B50-A50</f>
        <v>0</v>
      </c>
      <c r="D50" s="7" t="e">
        <f>C50/'recording sheet'!C50*'recording sheet'!G50</f>
        <v>#DIV/0!</v>
      </c>
      <c r="E50" s="6">
        <f>'recording sheet'!A50</f>
        <v>0</v>
      </c>
      <c r="F50" s="6">
        <f>'recording sheet'!B50</f>
        <v>0</v>
      </c>
      <c r="G50" s="6">
        <f>'recording sheet'!D50</f>
        <v>0</v>
      </c>
      <c r="H50" s="6">
        <f>'recording sheet'!E50</f>
        <v>0</v>
      </c>
      <c r="I50" s="6">
        <f>'recording sheet'!F50</f>
        <v>0</v>
      </c>
      <c r="J50" s="7" t="e">
        <f>D50</f>
        <v>#DIV/0!</v>
      </c>
    </row>
    <row r="51" spans="1:10" ht="15">
      <c r="A51" s="7">
        <f>'recording sheet'!I51</f>
        <v>0</v>
      </c>
      <c r="B51" s="7">
        <f>'recording sheet'!O51</f>
        <v>0</v>
      </c>
      <c r="C51" s="7">
        <f>B51-A51</f>
        <v>0</v>
      </c>
      <c r="D51" s="7" t="e">
        <f>C51/'recording sheet'!C51*'recording sheet'!G51</f>
        <v>#DIV/0!</v>
      </c>
      <c r="E51" s="6">
        <f>'recording sheet'!A51</f>
        <v>0</v>
      </c>
      <c r="F51" s="6">
        <f>'recording sheet'!B51</f>
        <v>0</v>
      </c>
      <c r="G51" s="6">
        <f>'recording sheet'!D51</f>
        <v>0</v>
      </c>
      <c r="H51" s="6">
        <f>'recording sheet'!E51</f>
        <v>0</v>
      </c>
      <c r="I51" s="6">
        <f>'recording sheet'!F51</f>
        <v>0</v>
      </c>
      <c r="J51" s="7" t="e">
        <f>D51</f>
        <v>#DIV/0!</v>
      </c>
    </row>
  </sheetData>
  <sheetProtection/>
  <autoFilter ref="A4:J51">
    <sortState ref="A5:J51">
      <sortCondition sortBy="value" ref="J5:J5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51"/>
  <sheetViews>
    <sheetView zoomScalePageLayoutView="0" workbookViewId="0" topLeftCell="A1">
      <selection activeCell="K3" sqref="K3"/>
    </sheetView>
  </sheetViews>
  <sheetFormatPr defaultColWidth="9.140625" defaultRowHeight="15"/>
  <cols>
    <col min="3" max="3" width="9.421875" style="0" bestFit="1" customWidth="1"/>
    <col min="4" max="4" width="12.00390625" style="0" bestFit="1" customWidth="1"/>
    <col min="6" max="6" width="10.421875" style="0" bestFit="1" customWidth="1"/>
    <col min="8" max="8" width="16.00390625" style="0" bestFit="1" customWidth="1"/>
    <col min="9" max="9" width="16.140625" style="0" bestFit="1" customWidth="1"/>
    <col min="10" max="10" width="13.140625" style="0" bestFit="1" customWidth="1"/>
  </cols>
  <sheetData>
    <row r="3" spans="1:4" ht="15">
      <c r="A3" s="6" t="s">
        <v>405</v>
      </c>
      <c r="B3" s="6"/>
      <c r="C3" s="6"/>
      <c r="D3" s="6"/>
    </row>
    <row r="4" spans="1:10" ht="15">
      <c r="A4" s="6" t="s">
        <v>4</v>
      </c>
      <c r="B4" s="6" t="s">
        <v>6</v>
      </c>
      <c r="C4" s="6" t="s">
        <v>7</v>
      </c>
      <c r="D4" s="6" t="s">
        <v>8</v>
      </c>
      <c r="E4" s="6" t="str">
        <f>'recording sheet'!A4</f>
        <v>type</v>
      </c>
      <c r="F4" s="6" t="str">
        <f>'recording sheet'!B4</f>
        <v>Class</v>
      </c>
      <c r="G4" s="6" t="str">
        <f>'recording sheet'!D4</f>
        <v>Sail number</v>
      </c>
      <c r="H4" s="6" t="str">
        <f>'recording sheet'!E4</f>
        <v>Helm</v>
      </c>
      <c r="I4" s="6" t="str">
        <f>'recording sheet'!F4</f>
        <v>Crew</v>
      </c>
      <c r="J4" t="s">
        <v>249</v>
      </c>
    </row>
    <row r="5" spans="1:10" ht="15">
      <c r="A5" s="7">
        <f>'recording sheet'!I27</f>
        <v>0.4902777777777778</v>
      </c>
      <c r="B5" s="7">
        <f>'recording sheet'!O27</f>
        <v>0.5506481481481481</v>
      </c>
      <c r="C5" s="7">
        <f>B5-A5</f>
        <v>0.060370370370370297</v>
      </c>
      <c r="D5" s="7">
        <f>C5/'recording sheet'!C27*'recording sheet'!G27</f>
        <v>0.08826077539527821</v>
      </c>
      <c r="E5" s="6" t="str">
        <f>'recording sheet'!A27</f>
        <v>fast</v>
      </c>
      <c r="F5" s="6" t="str">
        <f>'recording sheet'!B27</f>
        <v>A Class</v>
      </c>
      <c r="G5" s="6" t="str">
        <f>'recording sheet'!D27</f>
        <v>GBR61</v>
      </c>
      <c r="H5" s="6" t="str">
        <f>'recording sheet'!E27</f>
        <v>Mick Davidson</v>
      </c>
      <c r="I5" s="6">
        <f>'recording sheet'!F27</f>
        <v>0</v>
      </c>
      <c r="J5" s="7">
        <f>IF(OR(E5=$A$3),D5)</f>
        <v>0.08826077539527821</v>
      </c>
    </row>
    <row r="6" spans="1:10" ht="15">
      <c r="A6" s="7">
        <f>'recording sheet'!I26</f>
        <v>0.4902777777777778</v>
      </c>
      <c r="B6" s="7">
        <f>'recording sheet'!O26</f>
        <v>0.5671759259259259</v>
      </c>
      <c r="C6" s="7">
        <f>B6-A6</f>
        <v>0.0768981481481481</v>
      </c>
      <c r="D6" s="7">
        <f>C6/'recording sheet'!C26*'recording sheet'!G26</f>
        <v>0.09332299532542246</v>
      </c>
      <c r="E6" s="6" t="str">
        <f>'recording sheet'!A26</f>
        <v>fast</v>
      </c>
      <c r="F6" s="6" t="str">
        <f>'recording sheet'!B26</f>
        <v>Dart 18</v>
      </c>
      <c r="G6" s="6">
        <f>'recording sheet'!D26</f>
        <v>7735</v>
      </c>
      <c r="H6" s="6" t="str">
        <f>'recording sheet'!E26</f>
        <v>Tony Dod</v>
      </c>
      <c r="I6" s="6">
        <f>'recording sheet'!F26</f>
        <v>0</v>
      </c>
      <c r="J6" s="7">
        <f>IF(OR(E6=$A$3),D6)</f>
        <v>0.09332299532542246</v>
      </c>
    </row>
    <row r="7" spans="1:10" ht="15">
      <c r="A7" s="7">
        <f>'recording sheet'!I12</f>
        <v>0.4902777777777778</v>
      </c>
      <c r="B7" s="7">
        <f>'recording sheet'!O12</f>
        <v>0.5695601851851851</v>
      </c>
      <c r="C7" s="7">
        <f>B7-A7</f>
        <v>0.07928240740740733</v>
      </c>
      <c r="D7" s="7">
        <f>C7/'recording sheet'!C12*'recording sheet'!G12</f>
        <v>0.09621651384394093</v>
      </c>
      <c r="E7" s="6" t="str">
        <f>'recording sheet'!A12</f>
        <v>fast</v>
      </c>
      <c r="F7" s="6" t="str">
        <f>'recording sheet'!B12</f>
        <v>Dart 18</v>
      </c>
      <c r="G7" s="6">
        <f>'recording sheet'!D12</f>
        <v>7962</v>
      </c>
      <c r="H7" s="6" t="str">
        <f>'recording sheet'!E12</f>
        <v>Mark Robson</v>
      </c>
      <c r="I7" s="6" t="str">
        <f>'recording sheet'!F12</f>
        <v>Kerra Pearce</v>
      </c>
      <c r="J7" s="7">
        <f>IF(OR(E7=$A$3),D7)</f>
        <v>0.09621651384394093</v>
      </c>
    </row>
    <row r="8" spans="1:10" ht="15">
      <c r="A8" s="7">
        <f>'recording sheet'!I14</f>
        <v>0.4902777777777778</v>
      </c>
      <c r="B8" s="7">
        <f>'recording sheet'!O14</f>
        <v>0.5816898148148147</v>
      </c>
      <c r="C8" s="7">
        <f>B8-A8</f>
        <v>0.09141203703703693</v>
      </c>
      <c r="D8" s="7">
        <f>C8/'recording sheet'!C14*'recording sheet'!G14</f>
        <v>0.08900879945183732</v>
      </c>
      <c r="E8" s="6" t="str">
        <f>'recording sheet'!A14</f>
        <v>slow</v>
      </c>
      <c r="F8" s="6" t="str">
        <f>'recording sheet'!B14</f>
        <v>Blaze</v>
      </c>
      <c r="G8" s="6">
        <f>'recording sheet'!D14</f>
        <v>661</v>
      </c>
      <c r="H8" s="6" t="str">
        <f>'recording sheet'!E14</f>
        <v>Ben Harden</v>
      </c>
      <c r="I8" s="6">
        <f>'recording sheet'!F14</f>
        <v>0</v>
      </c>
      <c r="J8" s="7" t="b">
        <f>IF(OR(E8=$A$3),D8)</f>
        <v>0</v>
      </c>
    </row>
    <row r="9" spans="1:10" ht="15">
      <c r="A9" s="7">
        <f>'recording sheet'!I25</f>
        <v>0.4902777777777778</v>
      </c>
      <c r="B9" s="7">
        <f>'recording sheet'!O25</f>
        <v>0.6178819444444444</v>
      </c>
      <c r="C9" s="7">
        <f>B9-A9</f>
        <v>0.12760416666666663</v>
      </c>
      <c r="D9" s="7">
        <f>C9/'recording sheet'!C25*'recording sheet'!G25</f>
        <v>0.10290658602150535</v>
      </c>
      <c r="E9" s="6" t="str">
        <f>'recording sheet'!A25</f>
        <v>slow</v>
      </c>
      <c r="F9" s="6" t="str">
        <f>'recording sheet'!B25</f>
        <v>Feva</v>
      </c>
      <c r="G9" s="6">
        <f>'recording sheet'!D25</f>
        <v>4102</v>
      </c>
      <c r="H9" s="6" t="str">
        <f>'recording sheet'!E25</f>
        <v>Clara Jones</v>
      </c>
      <c r="I9" s="6" t="str">
        <f>'recording sheet'!F25</f>
        <v>Amelie Curtis</v>
      </c>
      <c r="J9" s="7" t="b">
        <f>IF(OR(E9=$A$3),D9)</f>
        <v>0</v>
      </c>
    </row>
    <row r="10" spans="1:10" ht="15">
      <c r="A10" s="7">
        <f>'recording sheet'!I11</f>
        <v>0.4902777777777778</v>
      </c>
      <c r="B10" s="7">
        <f>'recording sheet'!O11</f>
        <v>0.6163888888888889</v>
      </c>
      <c r="C10" s="7">
        <f>B10-A10</f>
        <v>0.12611111111111106</v>
      </c>
      <c r="D10" s="7">
        <f>C10/'recording sheet'!C11*'recording sheet'!G11</f>
        <v>0.11742189116490788</v>
      </c>
      <c r="E10" s="6" t="str">
        <f>'recording sheet'!A11</f>
        <v>slow</v>
      </c>
      <c r="F10" s="6" t="str">
        <f>'recording sheet'!B11</f>
        <v>Laser Vago XD</v>
      </c>
      <c r="G10" s="6">
        <f>'recording sheet'!D11</f>
        <v>1218</v>
      </c>
      <c r="H10" s="6" t="str">
        <f>'recording sheet'!E11</f>
        <v>John Berrington</v>
      </c>
      <c r="I10" s="6" t="str">
        <f>'recording sheet'!F11</f>
        <v>Fef Griffin</v>
      </c>
      <c r="J10" s="7" t="b">
        <f>IF(OR(E10=$A$3),D10)</f>
        <v>0</v>
      </c>
    </row>
    <row r="11" spans="1:10" ht="15">
      <c r="A11" s="7">
        <f>'recording sheet'!I5</f>
        <v>0.5473726851851851</v>
      </c>
      <c r="B11" s="7">
        <f>'recording sheet'!O5</f>
        <v>0.6051967592592592</v>
      </c>
      <c r="C11" s="7">
        <f>B11-A11</f>
        <v>0.05782407407407408</v>
      </c>
      <c r="D11" s="7">
        <f>C11/'recording sheet'!C5*'recording sheet'!G5</f>
        <v>0.09918366050441524</v>
      </c>
      <c r="E11" s="6" t="str">
        <f>'recording sheet'!A5</f>
        <v>cat</v>
      </c>
      <c r="F11" s="6" t="str">
        <f>'recording sheet'!B5</f>
        <v>Nacra 20</v>
      </c>
      <c r="G11" s="6">
        <f>'recording sheet'!D5</f>
        <v>44</v>
      </c>
      <c r="H11" s="6" t="str">
        <f>'recording sheet'!E5</f>
        <v>Chris King</v>
      </c>
      <c r="I11" s="6" t="str">
        <f>'recording sheet'!F5</f>
        <v>Alasdair Rish</v>
      </c>
      <c r="J11" s="7" t="b">
        <f>IF(OR(E11=$A$3),D11)</f>
        <v>0</v>
      </c>
    </row>
    <row r="12" spans="1:10" ht="15">
      <c r="A12" s="7">
        <f>'recording sheet'!I6</f>
        <v>0.547962962962963</v>
      </c>
      <c r="B12" s="7">
        <f>'recording sheet'!O6</f>
        <v>0.6089583333333334</v>
      </c>
      <c r="C12" s="7">
        <f>B12-A12</f>
        <v>0.060995370370370394</v>
      </c>
      <c r="D12" s="7">
        <f>C12/'recording sheet'!C6*'recording sheet'!G6</f>
        <v>0.08996367311264071</v>
      </c>
      <c r="E12" s="6" t="str">
        <f>'recording sheet'!A6</f>
        <v>cat</v>
      </c>
      <c r="F12" s="6" t="str">
        <f>'recording sheet'!B6</f>
        <v>F18</v>
      </c>
      <c r="G12" s="6" t="str">
        <f>'recording sheet'!D6</f>
        <v>GBR1577</v>
      </c>
      <c r="H12" s="6" t="str">
        <f>'recording sheet'!E6</f>
        <v>Tim Neal</v>
      </c>
      <c r="I12" s="6" t="str">
        <f>'recording sheet'!F6</f>
        <v>Chris Neal</v>
      </c>
      <c r="J12" s="7" t="b">
        <f>IF(OR(E12=$A$3),D12)</f>
        <v>0</v>
      </c>
    </row>
    <row r="13" spans="1:10" ht="15">
      <c r="A13" s="7">
        <f>'recording sheet'!I7</f>
        <v>0.5680555555555555</v>
      </c>
      <c r="B13" s="7">
        <f>'recording sheet'!O7</f>
        <v>0.641099537037037</v>
      </c>
      <c r="C13" s="7">
        <f>B13-A13</f>
        <v>0.0730439814814815</v>
      </c>
      <c r="D13" s="7">
        <f>C13/'recording sheet'!C7*'recording sheet'!G7</f>
        <v>0.10773448596088717</v>
      </c>
      <c r="E13" s="6" t="str">
        <f>'recording sheet'!A7</f>
        <v>cat</v>
      </c>
      <c r="F13" s="6" t="str">
        <f>'recording sheet'!B7</f>
        <v>F18</v>
      </c>
      <c r="G13" s="6">
        <f>'recording sheet'!D7</f>
        <v>1421</v>
      </c>
      <c r="H13" s="6" t="str">
        <f>'recording sheet'!E7</f>
        <v>Richard Golden</v>
      </c>
      <c r="I13" s="6" t="str">
        <f>'recording sheet'!F7</f>
        <v>Charles Howting</v>
      </c>
      <c r="J13" s="7" t="b">
        <f>IF(OR(E13=$A$3),D13)</f>
        <v>0</v>
      </c>
    </row>
    <row r="14" spans="1:10" ht="15">
      <c r="A14" s="7">
        <f>'recording sheet'!I8</f>
        <v>0.5619675925925925</v>
      </c>
      <c r="B14" s="7">
        <f>'recording sheet'!O8</f>
        <v>0.6387731481481481</v>
      </c>
      <c r="C14" s="7">
        <f>B14-A14</f>
        <v>0.07680555555555557</v>
      </c>
      <c r="D14" s="7">
        <f>C14/'recording sheet'!C8*'recording sheet'!G8</f>
        <v>0.11328253031792858</v>
      </c>
      <c r="E14" s="6" t="str">
        <f>'recording sheet'!A8</f>
        <v>cat</v>
      </c>
      <c r="F14" s="6" t="str">
        <f>'recording sheet'!B8</f>
        <v>F18</v>
      </c>
      <c r="G14" s="6">
        <f>'recording sheet'!D8</f>
        <v>524</v>
      </c>
      <c r="H14" s="6" t="str">
        <f>'recording sheet'!E8</f>
        <v>Tony Stokes</v>
      </c>
      <c r="I14" s="6" t="str">
        <f>'recording sheet'!F8</f>
        <v>Natasha WilsonT</v>
      </c>
      <c r="J14" s="7" t="b">
        <f>IF(OR(E14=$A$3),D14)</f>
        <v>0</v>
      </c>
    </row>
    <row r="15" spans="1:10" ht="15">
      <c r="A15" s="7">
        <f>'recording sheet'!I9</f>
        <v>0.5497916666666667</v>
      </c>
      <c r="B15" s="7">
        <f>'recording sheet'!O9</f>
        <v>0.6160532407407407</v>
      </c>
      <c r="C15" s="7">
        <f>B15-A15</f>
        <v>0.06626157407407407</v>
      </c>
      <c r="D15" s="7">
        <f>C15/'recording sheet'!C9*'recording sheet'!G9</f>
        <v>0.1028906429721647</v>
      </c>
      <c r="E15" s="6" t="str">
        <f>'recording sheet'!A9</f>
        <v>cat</v>
      </c>
      <c r="F15" s="6" t="str">
        <f>'recording sheet'!B9</f>
        <v>Tornado</v>
      </c>
      <c r="G15" s="6">
        <f>'recording sheet'!D9</f>
        <v>435</v>
      </c>
      <c r="H15" s="6" t="str">
        <f>'recording sheet'!E9</f>
        <v>Kevin Dutch</v>
      </c>
      <c r="I15" s="6" t="str">
        <f>'recording sheet'!F9</f>
        <v>David Oakley</v>
      </c>
      <c r="J15" s="7" t="b">
        <f>IF(OR(E15=$A$3),D15)</f>
        <v>0</v>
      </c>
    </row>
    <row r="16" spans="1:10" ht="15">
      <c r="A16" s="7">
        <f>'recording sheet'!I10</f>
        <v>0.5538194444444444</v>
      </c>
      <c r="B16" s="7">
        <f>'recording sheet'!O10</f>
        <v>0.627337962962963</v>
      </c>
      <c r="C16" s="7">
        <f>B16-A16</f>
        <v>0.07351851851851854</v>
      </c>
      <c r="D16" s="7">
        <f>C16/'recording sheet'!C10*'recording sheet'!G10</f>
        <v>0.1141591902461468</v>
      </c>
      <c r="E16" s="6" t="str">
        <f>'recording sheet'!A10</f>
        <v>cat</v>
      </c>
      <c r="F16" s="6" t="str">
        <f>'recording sheet'!B10</f>
        <v>Tornado</v>
      </c>
      <c r="G16" s="6">
        <f>'recording sheet'!D10</f>
        <v>402</v>
      </c>
      <c r="H16" s="6" t="str">
        <f>'recording sheet'!E10</f>
        <v>Robert Govier</v>
      </c>
      <c r="I16" s="6" t="str">
        <f>'recording sheet'!F10</f>
        <v>David Figgis</v>
      </c>
      <c r="J16" s="7" t="b">
        <f>IF(OR(E16=$A$3),D16)</f>
        <v>0</v>
      </c>
    </row>
    <row r="17" spans="1:10" ht="15">
      <c r="A17" s="7">
        <f>'recording sheet'!I13</f>
        <v>0.5602314814814815</v>
      </c>
      <c r="B17" s="7">
        <f>'recording sheet'!O13</f>
        <v>0.633599537037037</v>
      </c>
      <c r="C17" s="7">
        <f>B17-A17</f>
        <v>0.07336805555555548</v>
      </c>
      <c r="D17" s="7">
        <f>C17/'recording sheet'!C13*'recording sheet'!G13</f>
        <v>0.11392555210489981</v>
      </c>
      <c r="E17" s="6" t="str">
        <f>'recording sheet'!A13</f>
        <v>cat</v>
      </c>
      <c r="F17" s="6" t="str">
        <f>'recording sheet'!B13</f>
        <v>Tornado</v>
      </c>
      <c r="G17" s="6">
        <f>'recording sheet'!D13</f>
        <v>400</v>
      </c>
      <c r="H17" s="6" t="str">
        <f>'recording sheet'!E13</f>
        <v>Richard Ledger</v>
      </c>
      <c r="I17" s="6" t="str">
        <f>'recording sheet'!F13</f>
        <v>Paul Moore</v>
      </c>
      <c r="J17" s="7" t="b">
        <f>IF(OR(E17=$A$3),D17)</f>
        <v>0</v>
      </c>
    </row>
    <row r="18" spans="1:10" ht="15">
      <c r="A18" s="7">
        <f>'recording sheet'!I15</f>
        <v>0.5501157407407408</v>
      </c>
      <c r="B18" s="7">
        <f>'recording sheet'!O15</f>
        <v>0.6166319444444445</v>
      </c>
      <c r="C18" s="7">
        <f>B18-A18</f>
        <v>0.0665162037037037</v>
      </c>
      <c r="D18" s="7">
        <f>C18/'recording sheet'!C15*'recording sheet'!G15</f>
        <v>0.09810649513820606</v>
      </c>
      <c r="E18" s="6" t="str">
        <f>'recording sheet'!A15</f>
        <v>cat</v>
      </c>
      <c r="F18" s="6" t="str">
        <f>'recording sheet'!B15</f>
        <v>F18</v>
      </c>
      <c r="G18" s="6" t="str">
        <f>'recording sheet'!D15</f>
        <v>GBR514</v>
      </c>
      <c r="H18" s="6" t="str">
        <f>'recording sheet'!E15</f>
        <v>Nick Barnes</v>
      </c>
      <c r="I18" s="6" t="str">
        <f>'recording sheet'!F15</f>
        <v>Neil Baldry</v>
      </c>
      <c r="J18" s="7" t="b">
        <f>IF(OR(E18=$A$3),D18)</f>
        <v>0</v>
      </c>
    </row>
    <row r="19" spans="1:10" ht="15">
      <c r="A19" s="7">
        <f>'recording sheet'!I16</f>
        <v>0.5526620370370371</v>
      </c>
      <c r="B19" s="7">
        <f>'recording sheet'!O16</f>
        <v>0.6222106481481481</v>
      </c>
      <c r="C19" s="7">
        <f>B19-A19</f>
        <v>0.06954861111111099</v>
      </c>
      <c r="D19" s="7">
        <f>C19/'recording sheet'!C16*'recording sheet'!G16</f>
        <v>0.10257907243526695</v>
      </c>
      <c r="E19" s="6" t="str">
        <f>'recording sheet'!A16</f>
        <v>cat</v>
      </c>
      <c r="F19" s="6" t="str">
        <f>'recording sheet'!B16</f>
        <v>F18</v>
      </c>
      <c r="G19" s="6">
        <f>'recording sheet'!D16</f>
        <v>1234</v>
      </c>
      <c r="H19" s="6" t="str">
        <f>'recording sheet'!E16</f>
        <v>David White</v>
      </c>
      <c r="I19" s="6" t="str">
        <f>'recording sheet'!F16</f>
        <v>Harry Willett</v>
      </c>
      <c r="J19" s="7" t="b">
        <f>IF(OR(E19=$A$3),D19)</f>
        <v>0</v>
      </c>
    </row>
    <row r="20" spans="1:10" ht="15">
      <c r="A20" s="7">
        <f>'recording sheet'!I17</f>
        <v>0.5428472222222223</v>
      </c>
      <c r="B20" s="7">
        <f>'recording sheet'!O17</f>
        <v>0.594224537037037</v>
      </c>
      <c r="C20" s="7">
        <f>B20-A20</f>
        <v>0.05137731481481478</v>
      </c>
      <c r="D20" s="7">
        <f>C20/'recording sheet'!C17*'recording sheet'!G17</f>
        <v>0.08812575439933924</v>
      </c>
      <c r="E20" s="6" t="str">
        <f>'recording sheet'!A17</f>
        <v>cat</v>
      </c>
      <c r="F20" s="6" t="str">
        <f>'recording sheet'!B17</f>
        <v>Nacra 20</v>
      </c>
      <c r="G20" s="6">
        <f>'recording sheet'!D17</f>
        <v>167</v>
      </c>
      <c r="H20" s="6" t="str">
        <f>'recording sheet'!E17</f>
        <v>Nick Elmore</v>
      </c>
      <c r="I20" s="6" t="str">
        <f>'recording sheet'!F17</f>
        <v>Andrew Wood</v>
      </c>
      <c r="J20" s="7" t="b">
        <f>IF(OR(E20=$A$3),D20)</f>
        <v>0</v>
      </c>
    </row>
    <row r="21" spans="1:10" ht="15">
      <c r="A21" s="7">
        <f>'recording sheet'!I18</f>
        <v>0.5508680555555555</v>
      </c>
      <c r="B21" s="7">
        <f>'recording sheet'!O18</f>
        <v>0.6256828703703704</v>
      </c>
      <c r="C21" s="7">
        <f>B21-A21</f>
        <v>0.07481481481481489</v>
      </c>
      <c r="D21" s="7">
        <f>C21/'recording sheet'!C18*'recording sheet'!G18</f>
        <v>0.1103463345351252</v>
      </c>
      <c r="E21" s="6" t="str">
        <f>'recording sheet'!A18</f>
        <v>cat</v>
      </c>
      <c r="F21" s="6" t="str">
        <f>'recording sheet'!B18</f>
        <v>F18</v>
      </c>
      <c r="G21" s="6" t="str">
        <f>'recording sheet'!D18</f>
        <v>GBR29</v>
      </c>
      <c r="H21" s="6" t="str">
        <f>'recording sheet'!E18</f>
        <v>Ghislain Melaine</v>
      </c>
      <c r="I21" s="6" t="str">
        <f>'recording sheet'!F18</f>
        <v>James Stacey</v>
      </c>
      <c r="J21" s="7" t="b">
        <f>IF(OR(E21=$A$3),D21)</f>
        <v>0</v>
      </c>
    </row>
    <row r="22" spans="1:10" ht="15">
      <c r="A22" s="7">
        <f>'recording sheet'!I19</f>
        <v>0.5499421296296296</v>
      </c>
      <c r="B22" s="7">
        <f>'recording sheet'!O19</f>
        <v>0.6139351851851852</v>
      </c>
      <c r="C22" s="7">
        <f>B22-A22</f>
        <v>0.06399305555555557</v>
      </c>
      <c r="D22" s="7">
        <f>C22/'recording sheet'!C19*'recording sheet'!G19</f>
        <v>0.09438503769255983</v>
      </c>
      <c r="E22" s="6" t="str">
        <f>'recording sheet'!A19</f>
        <v>cat</v>
      </c>
      <c r="F22" s="6" t="str">
        <f>'recording sheet'!B19</f>
        <v>F18</v>
      </c>
      <c r="G22" s="6" t="str">
        <f>'recording sheet'!D19</f>
        <v>GBR521</v>
      </c>
      <c r="H22" s="6" t="str">
        <f>'recording sheet'!E19</f>
        <v>Grant Piggott</v>
      </c>
      <c r="I22" s="6" t="str">
        <f>'recording sheet'!F19</f>
        <v>Simon Farren</v>
      </c>
      <c r="J22" s="7" t="b">
        <f>IF(OR(E22=$A$3),D22)</f>
        <v>0</v>
      </c>
    </row>
    <row r="23" spans="1:10" ht="15">
      <c r="A23" s="7">
        <f>'recording sheet'!I20</f>
        <v>0.5672569444444444</v>
      </c>
      <c r="B23" s="7">
        <f>'recording sheet'!O20</f>
        <v>0.65875</v>
      </c>
      <c r="C23" s="7">
        <f>B23-A23</f>
        <v>0.09149305555555554</v>
      </c>
      <c r="D23" s="7">
        <f>C23/'recording sheet'!C20*'recording sheet'!G20</f>
        <v>0.13494550966896096</v>
      </c>
      <c r="E23" s="6" t="str">
        <f>'recording sheet'!A20</f>
        <v>cat</v>
      </c>
      <c r="F23" s="6" t="str">
        <f>'recording sheet'!B20</f>
        <v>F18</v>
      </c>
      <c r="G23" s="6">
        <f>'recording sheet'!D20</f>
        <v>5</v>
      </c>
      <c r="H23" s="6" t="str">
        <f>'recording sheet'!E20</f>
        <v>Peter King</v>
      </c>
      <c r="I23" s="6" t="str">
        <f>'recording sheet'!F20</f>
        <v>Cherri Farren</v>
      </c>
      <c r="J23" s="7" t="b">
        <f>IF(OR(E23=$A$3),D23)</f>
        <v>0</v>
      </c>
    </row>
    <row r="24" spans="1:10" ht="15">
      <c r="A24" s="7">
        <f>'recording sheet'!I21</f>
        <v>0.535162037037037</v>
      </c>
      <c r="B24" s="7">
        <f>'recording sheet'!O21</f>
        <v>0.5803125</v>
      </c>
      <c r="C24" s="7">
        <f>B24-A24</f>
        <v>0.04515046296296299</v>
      </c>
      <c r="D24" s="7">
        <f>C24/'recording sheet'!C21*'recording sheet'!G21</f>
        <v>0.07977113597696642</v>
      </c>
      <c r="E24" s="6" t="str">
        <f>'recording sheet'!A21</f>
        <v>cat</v>
      </c>
      <c r="F24" s="6" t="str">
        <f>'recording sheet'!B21</f>
        <v>Vampire</v>
      </c>
      <c r="G24" s="6" t="str">
        <f>'recording sheet'!D21</f>
        <v>GBR1 </v>
      </c>
      <c r="H24" s="6" t="str">
        <f>'recording sheet'!E21</f>
        <v>Will Sunnocks</v>
      </c>
      <c r="I24" s="6" t="str">
        <f>'recording sheet'!F21</f>
        <v>Mark Self</v>
      </c>
      <c r="J24" s="7" t="b">
        <f>IF(OR(E24=$A$3),D24)</f>
        <v>0</v>
      </c>
    </row>
    <row r="25" spans="1:10" ht="15">
      <c r="A25" s="7">
        <f>'recording sheet'!I22</f>
        <v>0.5343518518518519</v>
      </c>
      <c r="B25" s="7">
        <f>'recording sheet'!O22</f>
        <v>0.5786111111111111</v>
      </c>
      <c r="C25" s="7">
        <f>B25-A25</f>
        <v>0.04425925925925922</v>
      </c>
      <c r="D25" s="7">
        <f>C25/'recording sheet'!C22*'recording sheet'!G22</f>
        <v>0.07819657112943325</v>
      </c>
      <c r="E25" s="6" t="str">
        <f>'recording sheet'!A22</f>
        <v>cat</v>
      </c>
      <c r="F25" s="6" t="str">
        <f>'recording sheet'!B22</f>
        <v>Vampire</v>
      </c>
      <c r="G25" s="6" t="str">
        <f>'recording sheet'!D22</f>
        <v>GBR2</v>
      </c>
      <c r="H25" s="6" t="str">
        <f>'recording sheet'!E22</f>
        <v>Kyle Stoneham</v>
      </c>
      <c r="I25" s="6" t="str">
        <f>'recording sheet'!F22</f>
        <v>Josy O'Brien</v>
      </c>
      <c r="J25" s="7" t="b">
        <f>IF(OR(E25=$A$3),D25)</f>
        <v>0</v>
      </c>
    </row>
    <row r="26" spans="1:10" ht="15">
      <c r="A26" s="7">
        <f>'recording sheet'!I23</f>
        <v>0.5487152777777778</v>
      </c>
      <c r="B26" s="7">
        <f>'recording sheet'!O23</f>
        <v>0.6085416666666666</v>
      </c>
      <c r="C26" s="7">
        <f>B26-A26</f>
        <v>0.059826388888888804</v>
      </c>
      <c r="D26" s="7">
        <f>C26/'recording sheet'!C23*'recording sheet'!G23</f>
        <v>0.0882395116355292</v>
      </c>
      <c r="E26" s="6" t="str">
        <f>'recording sheet'!A23</f>
        <v>cat</v>
      </c>
      <c r="F26" s="6" t="str">
        <f>'recording sheet'!B23</f>
        <v>F18</v>
      </c>
      <c r="G26" s="6" t="str">
        <f>'recording sheet'!D23</f>
        <v>GBR522</v>
      </c>
      <c r="H26" s="6" t="str">
        <f>'recording sheet'!E23</f>
        <v>Simon Northrup</v>
      </c>
      <c r="I26" s="6" t="str">
        <f>'recording sheet'!F23</f>
        <v>Caleb Cooper</v>
      </c>
      <c r="J26" s="7" t="b">
        <f>IF(OR(E26=$A$3),D26)</f>
        <v>0</v>
      </c>
    </row>
    <row r="27" spans="1:10" ht="15">
      <c r="A27" s="7">
        <f>'recording sheet'!I24</f>
        <v>0.5532523148148148</v>
      </c>
      <c r="B27" s="7">
        <f>'recording sheet'!O24</f>
        <v>0.6226967592592593</v>
      </c>
      <c r="C27" s="7">
        <f>B27-A27</f>
        <v>0.06944444444444442</v>
      </c>
      <c r="D27" s="7">
        <f>C27/'recording sheet'!C24*'recording sheet'!G24</f>
        <v>0.10242543428384134</v>
      </c>
      <c r="E27" s="6" t="str">
        <f>'recording sheet'!A24</f>
        <v>cat</v>
      </c>
      <c r="F27" s="6" t="str">
        <f>'recording sheet'!B24</f>
        <v>F18</v>
      </c>
      <c r="G27" s="6" t="str">
        <f>'recording sheet'!D24</f>
        <v>GBR503</v>
      </c>
      <c r="H27" s="6" t="str">
        <f>'recording sheet'!E24</f>
        <v>Matt Young</v>
      </c>
      <c r="I27" s="6" t="str">
        <f>'recording sheet'!F24</f>
        <v>Robbie-Jay Barka</v>
      </c>
      <c r="J27" s="7" t="b">
        <f>IF(OR(E27=$A$3),D27)</f>
        <v>0</v>
      </c>
    </row>
    <row r="28" spans="1:10" ht="15">
      <c r="A28" s="7">
        <f>'recording sheet'!I29</f>
        <v>0</v>
      </c>
      <c r="B28" s="7">
        <f>'recording sheet'!O29</f>
        <v>0</v>
      </c>
      <c r="C28" s="7">
        <f>B28-A28</f>
        <v>0</v>
      </c>
      <c r="D28" s="7" t="e">
        <f>C28/'recording sheet'!C29*'recording sheet'!G29</f>
        <v>#DIV/0!</v>
      </c>
      <c r="E28" s="6">
        <f>'recording sheet'!A29</f>
        <v>0</v>
      </c>
      <c r="F28" s="6">
        <f>'recording sheet'!B29</f>
        <v>0</v>
      </c>
      <c r="G28" s="6">
        <f>'recording sheet'!D29</f>
        <v>0</v>
      </c>
      <c r="H28" s="6">
        <f>'recording sheet'!E29</f>
        <v>0</v>
      </c>
      <c r="I28" s="6">
        <f>'recording sheet'!F29</f>
        <v>0</v>
      </c>
      <c r="J28" s="7" t="b">
        <f>IF(OR(E28=$A$3),D28)</f>
        <v>0</v>
      </c>
    </row>
    <row r="29" spans="1:10" ht="15">
      <c r="A29" s="7">
        <f>'recording sheet'!I30</f>
        <v>0</v>
      </c>
      <c r="B29" s="7">
        <f>'recording sheet'!O30</f>
        <v>0</v>
      </c>
      <c r="C29" s="7">
        <f>B29-A29</f>
        <v>0</v>
      </c>
      <c r="D29" s="7" t="e">
        <f>C29/'recording sheet'!C30*'recording sheet'!G30</f>
        <v>#DIV/0!</v>
      </c>
      <c r="E29" s="6">
        <f>'recording sheet'!A30</f>
        <v>0</v>
      </c>
      <c r="F29" s="6">
        <f>'recording sheet'!B30</f>
        <v>0</v>
      </c>
      <c r="G29" s="6">
        <f>'recording sheet'!D30</f>
        <v>0</v>
      </c>
      <c r="H29" s="6">
        <f>'recording sheet'!E30</f>
        <v>0</v>
      </c>
      <c r="I29" s="6">
        <f>'recording sheet'!F30</f>
        <v>0</v>
      </c>
      <c r="J29" s="7" t="b">
        <f>IF(OR(E29=$A$3),D29)</f>
        <v>0</v>
      </c>
    </row>
    <row r="30" spans="1:10" ht="15">
      <c r="A30" s="7">
        <f>'recording sheet'!I31</f>
        <v>0</v>
      </c>
      <c r="B30" s="7">
        <f>'recording sheet'!O31</f>
        <v>0</v>
      </c>
      <c r="C30" s="7">
        <f>B30-A30</f>
        <v>0</v>
      </c>
      <c r="D30" s="7" t="e">
        <f>C30/'recording sheet'!C31*'recording sheet'!G31</f>
        <v>#DIV/0!</v>
      </c>
      <c r="E30" s="6">
        <f>'recording sheet'!A31</f>
        <v>0</v>
      </c>
      <c r="F30" s="6">
        <f>'recording sheet'!B31</f>
        <v>0</v>
      </c>
      <c r="G30" s="6">
        <f>'recording sheet'!D31</f>
        <v>0</v>
      </c>
      <c r="H30" s="6">
        <f>'recording sheet'!E31</f>
        <v>0</v>
      </c>
      <c r="I30" s="6">
        <f>'recording sheet'!F31</f>
        <v>0</v>
      </c>
      <c r="J30" s="7" t="b">
        <f>IF(OR(E30=$A$3),D30)</f>
        <v>0</v>
      </c>
    </row>
    <row r="31" spans="1:10" ht="15">
      <c r="A31" s="7">
        <f>'recording sheet'!I32</f>
        <v>0</v>
      </c>
      <c r="B31" s="7">
        <f>'recording sheet'!O32</f>
        <v>0</v>
      </c>
      <c r="C31" s="7">
        <f>B31-A31</f>
        <v>0</v>
      </c>
      <c r="D31" s="7" t="e">
        <f>C31/'recording sheet'!C32*'recording sheet'!G32</f>
        <v>#DIV/0!</v>
      </c>
      <c r="E31" s="6">
        <f>'recording sheet'!A32</f>
        <v>0</v>
      </c>
      <c r="F31" s="6">
        <f>'recording sheet'!B32</f>
        <v>0</v>
      </c>
      <c r="G31" s="6">
        <f>'recording sheet'!D32</f>
        <v>0</v>
      </c>
      <c r="H31" s="6">
        <f>'recording sheet'!E32</f>
        <v>0</v>
      </c>
      <c r="I31" s="6">
        <f>'recording sheet'!F32</f>
        <v>0</v>
      </c>
      <c r="J31" s="7" t="b">
        <f>IF(OR(E31=$A$3),D31)</f>
        <v>0</v>
      </c>
    </row>
    <row r="32" spans="1:10" ht="15">
      <c r="A32" s="7">
        <f>'recording sheet'!I33</f>
        <v>0</v>
      </c>
      <c r="B32" s="7">
        <f>'recording sheet'!O33</f>
        <v>0</v>
      </c>
      <c r="C32" s="7">
        <f>B32-A32</f>
        <v>0</v>
      </c>
      <c r="D32" s="7" t="e">
        <f>C32/'recording sheet'!C33*'recording sheet'!G33</f>
        <v>#DIV/0!</v>
      </c>
      <c r="E32" s="6">
        <f>'recording sheet'!A33</f>
        <v>0</v>
      </c>
      <c r="F32" s="6">
        <f>'recording sheet'!B33</f>
        <v>0</v>
      </c>
      <c r="G32" s="6">
        <f>'recording sheet'!D33</f>
        <v>0</v>
      </c>
      <c r="H32" s="6">
        <f>'recording sheet'!E33</f>
        <v>0</v>
      </c>
      <c r="I32" s="6">
        <f>'recording sheet'!F33</f>
        <v>0</v>
      </c>
      <c r="J32" s="7" t="b">
        <f>IF(OR(E32=$A$3),D32)</f>
        <v>0</v>
      </c>
    </row>
    <row r="33" spans="1:10" ht="15">
      <c r="A33" s="7">
        <f>'recording sheet'!I34</f>
        <v>0</v>
      </c>
      <c r="B33" s="7">
        <f>'recording sheet'!O34</f>
        <v>0</v>
      </c>
      <c r="C33" s="7">
        <f>B33-A33</f>
        <v>0</v>
      </c>
      <c r="D33" s="7" t="e">
        <f>C33/'recording sheet'!C34*'recording sheet'!G34</f>
        <v>#DIV/0!</v>
      </c>
      <c r="E33" s="6">
        <f>'recording sheet'!A34</f>
        <v>0</v>
      </c>
      <c r="F33" s="6">
        <f>'recording sheet'!B34</f>
        <v>0</v>
      </c>
      <c r="G33" s="6">
        <f>'recording sheet'!D34</f>
        <v>0</v>
      </c>
      <c r="H33" s="6">
        <f>'recording sheet'!E34</f>
        <v>0</v>
      </c>
      <c r="I33" s="6">
        <f>'recording sheet'!F34</f>
        <v>0</v>
      </c>
      <c r="J33" s="7" t="b">
        <f>IF(OR(E33=$A$3),D33)</f>
        <v>0</v>
      </c>
    </row>
    <row r="34" spans="1:10" ht="15">
      <c r="A34" s="7">
        <f>'recording sheet'!I35</f>
        <v>0</v>
      </c>
      <c r="B34" s="7">
        <f>'recording sheet'!O35</f>
        <v>0</v>
      </c>
      <c r="C34" s="7">
        <f>B34-A34</f>
        <v>0</v>
      </c>
      <c r="D34" s="7" t="e">
        <f>C34/'recording sheet'!C35*'recording sheet'!G35</f>
        <v>#DIV/0!</v>
      </c>
      <c r="E34" s="6">
        <f>'recording sheet'!A35</f>
        <v>0</v>
      </c>
      <c r="F34" s="6">
        <f>'recording sheet'!B35</f>
        <v>0</v>
      </c>
      <c r="G34" s="6">
        <f>'recording sheet'!D35</f>
        <v>0</v>
      </c>
      <c r="H34" s="6">
        <f>'recording sheet'!E35</f>
        <v>0</v>
      </c>
      <c r="I34" s="6">
        <f>'recording sheet'!F35</f>
        <v>0</v>
      </c>
      <c r="J34" s="7" t="b">
        <f>IF(OR(E34=$A$3),D34)</f>
        <v>0</v>
      </c>
    </row>
    <row r="35" spans="1:10" ht="15">
      <c r="A35" s="7">
        <f>'recording sheet'!I36</f>
        <v>0</v>
      </c>
      <c r="B35" s="7">
        <f>'recording sheet'!O36</f>
        <v>0</v>
      </c>
      <c r="C35" s="7">
        <f>B35-A35</f>
        <v>0</v>
      </c>
      <c r="D35" s="7" t="e">
        <f>C35/'recording sheet'!C36*'recording sheet'!G36</f>
        <v>#DIV/0!</v>
      </c>
      <c r="E35" s="6">
        <f>'recording sheet'!A36</f>
        <v>0</v>
      </c>
      <c r="F35" s="6">
        <f>'recording sheet'!B36</f>
        <v>0</v>
      </c>
      <c r="G35" s="6">
        <f>'recording sheet'!D36</f>
        <v>0</v>
      </c>
      <c r="H35" s="6">
        <f>'recording sheet'!E36</f>
        <v>0</v>
      </c>
      <c r="I35" s="6">
        <f>'recording sheet'!F36</f>
        <v>0</v>
      </c>
      <c r="J35" s="7" t="b">
        <f>IF(OR(E35=$A$3),D35)</f>
        <v>0</v>
      </c>
    </row>
    <row r="36" spans="1:10" ht="15">
      <c r="A36" s="7">
        <f>'recording sheet'!I37</f>
        <v>0</v>
      </c>
      <c r="B36" s="7">
        <f>'recording sheet'!O37</f>
        <v>0</v>
      </c>
      <c r="C36" s="7">
        <f>B36-A36</f>
        <v>0</v>
      </c>
      <c r="D36" s="7" t="e">
        <f>C36/'recording sheet'!C37*'recording sheet'!G37</f>
        <v>#DIV/0!</v>
      </c>
      <c r="E36" s="6">
        <f>'recording sheet'!A37</f>
        <v>0</v>
      </c>
      <c r="F36" s="6">
        <f>'recording sheet'!B37</f>
        <v>0</v>
      </c>
      <c r="G36" s="6">
        <f>'recording sheet'!D37</f>
        <v>0</v>
      </c>
      <c r="H36" s="6">
        <f>'recording sheet'!E37</f>
        <v>0</v>
      </c>
      <c r="I36" s="6">
        <f>'recording sheet'!F37</f>
        <v>0</v>
      </c>
      <c r="J36" s="7" t="b">
        <f>IF(OR(E36=$A$3),D36)</f>
        <v>0</v>
      </c>
    </row>
    <row r="37" spans="1:10" ht="15">
      <c r="A37" s="7">
        <f>'recording sheet'!I38</f>
        <v>0</v>
      </c>
      <c r="B37" s="7">
        <f>'recording sheet'!O38</f>
        <v>0</v>
      </c>
      <c r="C37" s="7">
        <f>B37-A37</f>
        <v>0</v>
      </c>
      <c r="D37" s="7" t="e">
        <f>C37/'recording sheet'!C38*'recording sheet'!G38</f>
        <v>#DIV/0!</v>
      </c>
      <c r="E37" s="6">
        <f>'recording sheet'!A38</f>
        <v>0</v>
      </c>
      <c r="F37" s="6">
        <f>'recording sheet'!B38</f>
        <v>0</v>
      </c>
      <c r="G37" s="6">
        <f>'recording sheet'!D38</f>
        <v>0</v>
      </c>
      <c r="H37" s="6">
        <f>'recording sheet'!E38</f>
        <v>0</v>
      </c>
      <c r="I37" s="6">
        <f>'recording sheet'!F38</f>
        <v>0</v>
      </c>
      <c r="J37" s="7" t="b">
        <f>IF(OR(E37=$A$3),D37)</f>
        <v>0</v>
      </c>
    </row>
    <row r="38" spans="1:10" ht="15">
      <c r="A38" s="7">
        <f>'recording sheet'!I39</f>
        <v>0</v>
      </c>
      <c r="B38" s="7">
        <f>'recording sheet'!O39</f>
        <v>0</v>
      </c>
      <c r="C38" s="7">
        <f>B38-A38</f>
        <v>0</v>
      </c>
      <c r="D38" s="7" t="e">
        <f>C38/'recording sheet'!C39*'recording sheet'!G39</f>
        <v>#DIV/0!</v>
      </c>
      <c r="E38" s="6">
        <f>'recording sheet'!A39</f>
        <v>0</v>
      </c>
      <c r="F38" s="6">
        <f>'recording sheet'!B39</f>
        <v>0</v>
      </c>
      <c r="G38" s="6">
        <f>'recording sheet'!D39</f>
        <v>0</v>
      </c>
      <c r="H38" s="6">
        <f>'recording sheet'!E39</f>
        <v>0</v>
      </c>
      <c r="I38" s="6">
        <f>'recording sheet'!F39</f>
        <v>0</v>
      </c>
      <c r="J38" s="7" t="b">
        <f>IF(OR(E38=$A$3),D38)</f>
        <v>0</v>
      </c>
    </row>
    <row r="39" spans="1:10" ht="15">
      <c r="A39" s="7">
        <f>'recording sheet'!I40</f>
        <v>0</v>
      </c>
      <c r="B39" s="7">
        <f>'recording sheet'!O40</f>
        <v>0</v>
      </c>
      <c r="C39" s="7">
        <f>B39-A39</f>
        <v>0</v>
      </c>
      <c r="D39" s="7" t="e">
        <f>C39/'recording sheet'!C40*'recording sheet'!G40</f>
        <v>#DIV/0!</v>
      </c>
      <c r="E39" s="6">
        <f>'recording sheet'!A40</f>
        <v>0</v>
      </c>
      <c r="F39" s="6">
        <f>'recording sheet'!B40</f>
        <v>0</v>
      </c>
      <c r="G39" s="6">
        <f>'recording sheet'!D40</f>
        <v>0</v>
      </c>
      <c r="H39" s="6">
        <f>'recording sheet'!E40</f>
        <v>0</v>
      </c>
      <c r="I39" s="6">
        <f>'recording sheet'!F40</f>
        <v>0</v>
      </c>
      <c r="J39" s="7" t="b">
        <f>IF(OR(E39=$A$3),D39)</f>
        <v>0</v>
      </c>
    </row>
    <row r="40" spans="1:10" ht="15">
      <c r="A40" s="7">
        <f>'recording sheet'!I41</f>
        <v>0</v>
      </c>
      <c r="B40" s="7">
        <f>'recording sheet'!O41</f>
        <v>0</v>
      </c>
      <c r="C40" s="7">
        <f>B40-A40</f>
        <v>0</v>
      </c>
      <c r="D40" s="7" t="e">
        <f>C40/'recording sheet'!C41*'recording sheet'!G41</f>
        <v>#DIV/0!</v>
      </c>
      <c r="E40" s="6">
        <f>'recording sheet'!A41</f>
        <v>0</v>
      </c>
      <c r="F40" s="6">
        <f>'recording sheet'!B41</f>
        <v>0</v>
      </c>
      <c r="G40" s="6">
        <f>'recording sheet'!D41</f>
        <v>0</v>
      </c>
      <c r="H40" s="6">
        <f>'recording sheet'!E41</f>
        <v>0</v>
      </c>
      <c r="I40" s="6">
        <f>'recording sheet'!F41</f>
        <v>0</v>
      </c>
      <c r="J40" s="7" t="b">
        <f>IF(OR(E40=$A$3),D40)</f>
        <v>0</v>
      </c>
    </row>
    <row r="41" spans="1:10" ht="15">
      <c r="A41" s="7">
        <f>'recording sheet'!I42</f>
        <v>0</v>
      </c>
      <c r="B41" s="7">
        <f>'recording sheet'!O42</f>
        <v>0</v>
      </c>
      <c r="C41" s="7">
        <f>B41-A41</f>
        <v>0</v>
      </c>
      <c r="D41" s="7" t="e">
        <f>C41/'recording sheet'!C42*'recording sheet'!G42</f>
        <v>#DIV/0!</v>
      </c>
      <c r="E41" s="6">
        <f>'recording sheet'!A42</f>
        <v>0</v>
      </c>
      <c r="F41" s="6">
        <f>'recording sheet'!B42</f>
        <v>0</v>
      </c>
      <c r="G41" s="6">
        <f>'recording sheet'!D42</f>
        <v>0</v>
      </c>
      <c r="H41" s="6">
        <f>'recording sheet'!E42</f>
        <v>0</v>
      </c>
      <c r="I41" s="6">
        <f>'recording sheet'!F42</f>
        <v>0</v>
      </c>
      <c r="J41" s="7" t="b">
        <f>IF(OR(E41=$A$3),D41)</f>
        <v>0</v>
      </c>
    </row>
    <row r="42" spans="1:10" ht="15">
      <c r="A42" s="7">
        <f>'recording sheet'!I43</f>
        <v>0</v>
      </c>
      <c r="B42" s="7">
        <f>'recording sheet'!O43</f>
        <v>0</v>
      </c>
      <c r="C42" s="7">
        <f>B42-A42</f>
        <v>0</v>
      </c>
      <c r="D42" s="7" t="e">
        <f>C42/'recording sheet'!C43*'recording sheet'!G43</f>
        <v>#DIV/0!</v>
      </c>
      <c r="E42" s="6">
        <f>'recording sheet'!A43</f>
        <v>0</v>
      </c>
      <c r="F42" s="6">
        <f>'recording sheet'!B43</f>
        <v>0</v>
      </c>
      <c r="G42" s="6">
        <f>'recording sheet'!D43</f>
        <v>0</v>
      </c>
      <c r="H42" s="6">
        <f>'recording sheet'!E43</f>
        <v>0</v>
      </c>
      <c r="I42" s="6">
        <f>'recording sheet'!F43</f>
        <v>0</v>
      </c>
      <c r="J42" s="7" t="b">
        <f>IF(OR(E42=$A$3),D42)</f>
        <v>0</v>
      </c>
    </row>
    <row r="43" spans="1:10" ht="15">
      <c r="A43" s="7">
        <f>'recording sheet'!I44</f>
        <v>0</v>
      </c>
      <c r="B43" s="7">
        <f>'recording sheet'!O44</f>
        <v>0</v>
      </c>
      <c r="C43" s="7">
        <f>B43-A43</f>
        <v>0</v>
      </c>
      <c r="D43" s="7" t="e">
        <f>C43/'recording sheet'!C44*'recording sheet'!G44</f>
        <v>#DIV/0!</v>
      </c>
      <c r="E43" s="6">
        <f>'recording sheet'!A44</f>
        <v>0</v>
      </c>
      <c r="F43" s="6">
        <f>'recording sheet'!B44</f>
        <v>0</v>
      </c>
      <c r="G43" s="6">
        <f>'recording sheet'!D44</f>
        <v>0</v>
      </c>
      <c r="H43" s="6">
        <f>'recording sheet'!E44</f>
        <v>0</v>
      </c>
      <c r="I43" s="6">
        <f>'recording sheet'!F44</f>
        <v>0</v>
      </c>
      <c r="J43" s="7" t="b">
        <f>IF(OR(E43=$A$3),D43)</f>
        <v>0</v>
      </c>
    </row>
    <row r="44" spans="1:10" ht="15">
      <c r="A44" s="7">
        <f>'recording sheet'!I45</f>
        <v>0</v>
      </c>
      <c r="B44" s="7">
        <f>'recording sheet'!O45</f>
        <v>0</v>
      </c>
      <c r="C44" s="7">
        <f>B44-A44</f>
        <v>0</v>
      </c>
      <c r="D44" s="7" t="e">
        <f>C44/'recording sheet'!C45*'recording sheet'!G45</f>
        <v>#DIV/0!</v>
      </c>
      <c r="E44" s="6">
        <f>'recording sheet'!A45</f>
        <v>0</v>
      </c>
      <c r="F44" s="6">
        <f>'recording sheet'!B45</f>
        <v>0</v>
      </c>
      <c r="G44" s="6">
        <f>'recording sheet'!D45</f>
        <v>0</v>
      </c>
      <c r="H44" s="6">
        <f>'recording sheet'!E45</f>
        <v>0</v>
      </c>
      <c r="I44" s="6">
        <f>'recording sheet'!F45</f>
        <v>0</v>
      </c>
      <c r="J44" s="7" t="b">
        <f>IF(OR(E44=$A$3),D44)</f>
        <v>0</v>
      </c>
    </row>
    <row r="45" spans="1:10" ht="15">
      <c r="A45" s="7">
        <f>'recording sheet'!I46</f>
        <v>0</v>
      </c>
      <c r="B45" s="7">
        <f>'recording sheet'!O46</f>
        <v>0</v>
      </c>
      <c r="C45" s="7">
        <f>B45-A45</f>
        <v>0</v>
      </c>
      <c r="D45" s="7" t="e">
        <f>C45/'recording sheet'!C46*'recording sheet'!G46</f>
        <v>#DIV/0!</v>
      </c>
      <c r="E45" s="6">
        <f>'recording sheet'!A46</f>
        <v>0</v>
      </c>
      <c r="F45" s="6">
        <f>'recording sheet'!B46</f>
        <v>0</v>
      </c>
      <c r="G45" s="6">
        <f>'recording sheet'!D46</f>
        <v>0</v>
      </c>
      <c r="H45" s="6">
        <f>'recording sheet'!E46</f>
        <v>0</v>
      </c>
      <c r="I45" s="6">
        <f>'recording sheet'!F46</f>
        <v>0</v>
      </c>
      <c r="J45" s="7" t="b">
        <f>IF(OR(E45=$A$3),D45)</f>
        <v>0</v>
      </c>
    </row>
    <row r="46" spans="1:10" ht="15">
      <c r="A46" s="7">
        <f>'recording sheet'!I47</f>
        <v>0</v>
      </c>
      <c r="B46" s="7">
        <f>'recording sheet'!O47</f>
        <v>0</v>
      </c>
      <c r="C46" s="7">
        <f>B46-A46</f>
        <v>0</v>
      </c>
      <c r="D46" s="7" t="e">
        <f>C46/'recording sheet'!C47*'recording sheet'!G47</f>
        <v>#DIV/0!</v>
      </c>
      <c r="E46" s="6">
        <f>'recording sheet'!A47</f>
        <v>0</v>
      </c>
      <c r="F46" s="6">
        <f>'recording sheet'!B47</f>
        <v>0</v>
      </c>
      <c r="G46" s="6">
        <f>'recording sheet'!D47</f>
        <v>0</v>
      </c>
      <c r="H46" s="6">
        <f>'recording sheet'!E47</f>
        <v>0</v>
      </c>
      <c r="I46" s="6">
        <f>'recording sheet'!F47</f>
        <v>0</v>
      </c>
      <c r="J46" s="7" t="b">
        <f>IF(OR(E46=$A$3),D46)</f>
        <v>0</v>
      </c>
    </row>
    <row r="47" spans="1:10" ht="15">
      <c r="A47" s="7">
        <f>'recording sheet'!I48</f>
        <v>0</v>
      </c>
      <c r="B47" s="7">
        <f>'recording sheet'!O48</f>
        <v>0</v>
      </c>
      <c r="C47" s="7">
        <f>B47-A47</f>
        <v>0</v>
      </c>
      <c r="D47" s="7" t="e">
        <f>C47/'recording sheet'!C48*'recording sheet'!G48</f>
        <v>#DIV/0!</v>
      </c>
      <c r="E47" s="6">
        <f>'recording sheet'!A48</f>
        <v>0</v>
      </c>
      <c r="F47" s="6">
        <f>'recording sheet'!B48</f>
        <v>0</v>
      </c>
      <c r="G47" s="6">
        <f>'recording sheet'!D48</f>
        <v>0</v>
      </c>
      <c r="H47" s="6">
        <f>'recording sheet'!E48</f>
        <v>0</v>
      </c>
      <c r="I47" s="6">
        <f>'recording sheet'!F48</f>
        <v>0</v>
      </c>
      <c r="J47" s="7" t="b">
        <f>IF(OR(E47=$A$3),D47)</f>
        <v>0</v>
      </c>
    </row>
    <row r="48" spans="1:10" ht="15">
      <c r="A48" s="7">
        <f>'recording sheet'!I49</f>
        <v>0</v>
      </c>
      <c r="B48" s="7">
        <f>'recording sheet'!O49</f>
        <v>0</v>
      </c>
      <c r="C48" s="7">
        <f>B48-A48</f>
        <v>0</v>
      </c>
      <c r="D48" s="7" t="e">
        <f>C48/'recording sheet'!C49*'recording sheet'!G49</f>
        <v>#DIV/0!</v>
      </c>
      <c r="E48" s="6">
        <f>'recording sheet'!A49</f>
        <v>0</v>
      </c>
      <c r="F48" s="6">
        <f>'recording sheet'!B49</f>
        <v>0</v>
      </c>
      <c r="G48" s="6">
        <f>'recording sheet'!D49</f>
        <v>0</v>
      </c>
      <c r="H48" s="6">
        <f>'recording sheet'!E49</f>
        <v>0</v>
      </c>
      <c r="I48" s="6">
        <f>'recording sheet'!F49</f>
        <v>0</v>
      </c>
      <c r="J48" s="7" t="b">
        <f>IF(OR(E48=$A$3),D48)</f>
        <v>0</v>
      </c>
    </row>
    <row r="49" spans="1:10" ht="15">
      <c r="A49" s="7">
        <f>'recording sheet'!I50</f>
        <v>0</v>
      </c>
      <c r="B49" s="7">
        <f>'recording sheet'!O50</f>
        <v>0</v>
      </c>
      <c r="C49" s="7">
        <f>B49-A49</f>
        <v>0</v>
      </c>
      <c r="D49" s="7" t="e">
        <f>C49/'recording sheet'!C50*'recording sheet'!G50</f>
        <v>#DIV/0!</v>
      </c>
      <c r="E49" s="6">
        <f>'recording sheet'!A50</f>
        <v>0</v>
      </c>
      <c r="F49" s="6">
        <f>'recording sheet'!B50</f>
        <v>0</v>
      </c>
      <c r="G49" s="6">
        <f>'recording sheet'!D50</f>
        <v>0</v>
      </c>
      <c r="H49" s="6">
        <f>'recording sheet'!E50</f>
        <v>0</v>
      </c>
      <c r="I49" s="6">
        <f>'recording sheet'!F50</f>
        <v>0</v>
      </c>
      <c r="J49" s="7" t="b">
        <f>IF(OR(E49=$A$3),D49)</f>
        <v>0</v>
      </c>
    </row>
    <row r="50" spans="1:10" ht="15">
      <c r="A50" s="7">
        <f>'recording sheet'!I51</f>
        <v>0</v>
      </c>
      <c r="B50" s="7">
        <f>'recording sheet'!O51</f>
        <v>0</v>
      </c>
      <c r="C50" s="7">
        <f>B50-A50</f>
        <v>0</v>
      </c>
      <c r="D50" s="7" t="e">
        <f>C50/'recording sheet'!C51*'recording sheet'!G51</f>
        <v>#DIV/0!</v>
      </c>
      <c r="E50" s="6">
        <f>'recording sheet'!A51</f>
        <v>0</v>
      </c>
      <c r="F50" s="6">
        <f>'recording sheet'!B51</f>
        <v>0</v>
      </c>
      <c r="G50" s="6">
        <f>'recording sheet'!D51</f>
        <v>0</v>
      </c>
      <c r="H50" s="6">
        <f>'recording sheet'!E51</f>
        <v>0</v>
      </c>
      <c r="I50" s="6">
        <f>'recording sheet'!F51</f>
        <v>0</v>
      </c>
      <c r="J50" s="7" t="b">
        <f>IF(OR(E50=$A$3),D50)</f>
        <v>0</v>
      </c>
    </row>
    <row r="51" spans="1:10" ht="15">
      <c r="A51" s="7">
        <f>'recording sheet'!I28</f>
        <v>0.4902777777777778</v>
      </c>
      <c r="B51" s="7" t="str">
        <f>'recording sheet'!O28</f>
        <v>Retired</v>
      </c>
      <c r="C51" s="7" t="e">
        <f>B51-A51</f>
        <v>#VALUE!</v>
      </c>
      <c r="D51" s="7" t="e">
        <f>C51/'recording sheet'!C28*'recording sheet'!G28</f>
        <v>#VALUE!</v>
      </c>
      <c r="E51" s="6" t="str">
        <f>'recording sheet'!A28</f>
        <v>fast</v>
      </c>
      <c r="F51" s="6" t="str">
        <f>'recording sheet'!B28</f>
        <v>A Class</v>
      </c>
      <c r="G51" s="6" t="str">
        <f>'recording sheet'!D28</f>
        <v>ITA8</v>
      </c>
      <c r="H51" s="6" t="str">
        <f>'recording sheet'!E28</f>
        <v>David Williams</v>
      </c>
      <c r="I51" s="6">
        <f>'recording sheet'!F28</f>
        <v>0</v>
      </c>
      <c r="J51" s="7" t="e">
        <f>IF(OR(E51=$A$3),D51)</f>
        <v>#VALUE!</v>
      </c>
    </row>
  </sheetData>
  <sheetProtection/>
  <autoFilter ref="A4:J51">
    <sortState ref="A5:J51">
      <sortCondition sortBy="value" ref="J5:J5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51"/>
  <sheetViews>
    <sheetView zoomScalePageLayoutView="0" workbookViewId="0" topLeftCell="A1">
      <selection activeCell="K3" sqref="K3"/>
    </sheetView>
  </sheetViews>
  <sheetFormatPr defaultColWidth="9.140625" defaultRowHeight="15"/>
  <cols>
    <col min="3" max="3" width="9.421875" style="0" bestFit="1" customWidth="1"/>
    <col min="4" max="4" width="12.00390625" style="0" bestFit="1" customWidth="1"/>
    <col min="6" max="6" width="10.421875" style="0" bestFit="1" customWidth="1"/>
    <col min="8" max="8" width="16.00390625" style="0" bestFit="1" customWidth="1"/>
    <col min="9" max="9" width="16.140625" style="0" bestFit="1" customWidth="1"/>
    <col min="10" max="10" width="13.140625" style="0" bestFit="1" customWidth="1"/>
  </cols>
  <sheetData>
    <row r="3" spans="1:4" ht="15">
      <c r="A3" s="6" t="s">
        <v>351</v>
      </c>
      <c r="B3" s="6"/>
      <c r="C3" s="6"/>
      <c r="D3" s="6"/>
    </row>
    <row r="4" spans="1:10" ht="15">
      <c r="A4" s="6" t="s">
        <v>4</v>
      </c>
      <c r="B4" s="6" t="s">
        <v>6</v>
      </c>
      <c r="C4" s="6" t="s">
        <v>7</v>
      </c>
      <c r="D4" s="6" t="s">
        <v>8</v>
      </c>
      <c r="E4" s="6" t="str">
        <f>'recording sheet'!A4</f>
        <v>type</v>
      </c>
      <c r="F4" s="6" t="str">
        <f>'recording sheet'!B4</f>
        <v>Class</v>
      </c>
      <c r="G4" s="6" t="str">
        <f>'recording sheet'!D4</f>
        <v>Sail number</v>
      </c>
      <c r="H4" s="6" t="str">
        <f>'recording sheet'!E4</f>
        <v>Helm</v>
      </c>
      <c r="I4" s="6" t="str">
        <f>'recording sheet'!F4</f>
        <v>Crew</v>
      </c>
      <c r="J4" t="s">
        <v>249</v>
      </c>
    </row>
    <row r="5" spans="1:10" ht="15">
      <c r="A5" s="7">
        <f>'recording sheet'!I22</f>
        <v>0.5343518518518519</v>
      </c>
      <c r="B5" s="7">
        <f>'recording sheet'!O22</f>
        <v>0.5786111111111111</v>
      </c>
      <c r="C5" s="7">
        <f>B5-A5</f>
        <v>0.04425925925925922</v>
      </c>
      <c r="D5" s="7">
        <f>C5/'recording sheet'!C22*'recording sheet'!G22</f>
        <v>0.07819657112943325</v>
      </c>
      <c r="E5" s="6" t="str">
        <f>'recording sheet'!A22</f>
        <v>cat</v>
      </c>
      <c r="F5" s="6" t="str">
        <f>'recording sheet'!B22</f>
        <v>Vampire</v>
      </c>
      <c r="G5" s="6" t="str">
        <f>'recording sheet'!D22</f>
        <v>GBR2</v>
      </c>
      <c r="H5" s="6" t="str">
        <f>'recording sheet'!E22</f>
        <v>Kyle Stoneham</v>
      </c>
      <c r="I5" s="6" t="str">
        <f>'recording sheet'!F22</f>
        <v>Josy O'Brien</v>
      </c>
      <c r="J5" s="7">
        <f>IF(OR(E5=$A$3),D5)</f>
        <v>0.07819657112943325</v>
      </c>
    </row>
    <row r="6" spans="1:10" ht="15">
      <c r="A6" s="7">
        <f>'recording sheet'!I21</f>
        <v>0.535162037037037</v>
      </c>
      <c r="B6" s="7">
        <f>'recording sheet'!O21</f>
        <v>0.5803125</v>
      </c>
      <c r="C6" s="7">
        <f>B6-A6</f>
        <v>0.04515046296296299</v>
      </c>
      <c r="D6" s="7">
        <f>C6/'recording sheet'!C21*'recording sheet'!G21</f>
        <v>0.07977113597696642</v>
      </c>
      <c r="E6" s="6" t="str">
        <f>'recording sheet'!A21</f>
        <v>cat</v>
      </c>
      <c r="F6" s="6" t="str">
        <f>'recording sheet'!B21</f>
        <v>Vampire</v>
      </c>
      <c r="G6" s="6" t="str">
        <f>'recording sheet'!D21</f>
        <v>GBR1 </v>
      </c>
      <c r="H6" s="6" t="str">
        <f>'recording sheet'!E21</f>
        <v>Will Sunnocks</v>
      </c>
      <c r="I6" s="6" t="str">
        <f>'recording sheet'!F21</f>
        <v>Mark Self</v>
      </c>
      <c r="J6" s="7">
        <f>IF(OR(E6=$A$3),D6)</f>
        <v>0.07977113597696642</v>
      </c>
    </row>
    <row r="7" spans="1:10" ht="15">
      <c r="A7" s="7">
        <f>'recording sheet'!I17</f>
        <v>0.5428472222222223</v>
      </c>
      <c r="B7" s="7">
        <f>'recording sheet'!O17</f>
        <v>0.594224537037037</v>
      </c>
      <c r="C7" s="7">
        <f>B7-A7</f>
        <v>0.05137731481481478</v>
      </c>
      <c r="D7" s="7">
        <f>C7/'recording sheet'!C17*'recording sheet'!G17</f>
        <v>0.08812575439933924</v>
      </c>
      <c r="E7" s="6" t="str">
        <f>'recording sheet'!A17</f>
        <v>cat</v>
      </c>
      <c r="F7" s="6" t="str">
        <f>'recording sheet'!B17</f>
        <v>Nacra 20</v>
      </c>
      <c r="G7" s="6">
        <f>'recording sheet'!D17</f>
        <v>167</v>
      </c>
      <c r="H7" s="6" t="str">
        <f>'recording sheet'!E17</f>
        <v>Nick Elmore</v>
      </c>
      <c r="I7" s="6" t="str">
        <f>'recording sheet'!F17</f>
        <v>Andrew Wood</v>
      </c>
      <c r="J7" s="7">
        <f>IF(OR(E7=$A$3),D7)</f>
        <v>0.08812575439933924</v>
      </c>
    </row>
    <row r="8" spans="1:10" ht="15">
      <c r="A8" s="7">
        <f>'recording sheet'!I23</f>
        <v>0.5487152777777778</v>
      </c>
      <c r="B8" s="7">
        <f>'recording sheet'!O23</f>
        <v>0.6085416666666666</v>
      </c>
      <c r="C8" s="7">
        <f>B8-A8</f>
        <v>0.059826388888888804</v>
      </c>
      <c r="D8" s="7">
        <f>C8/'recording sheet'!C23*'recording sheet'!G23</f>
        <v>0.0882395116355292</v>
      </c>
      <c r="E8" s="6" t="str">
        <f>'recording sheet'!A23</f>
        <v>cat</v>
      </c>
      <c r="F8" s="6" t="str">
        <f>'recording sheet'!B23</f>
        <v>F18</v>
      </c>
      <c r="G8" s="6" t="str">
        <f>'recording sheet'!D23</f>
        <v>GBR522</v>
      </c>
      <c r="H8" s="6" t="str">
        <f>'recording sheet'!E23</f>
        <v>Simon Northrup</v>
      </c>
      <c r="I8" s="6" t="str">
        <f>'recording sheet'!F23</f>
        <v>Caleb Cooper</v>
      </c>
      <c r="J8" s="7">
        <f>IF(OR(E8=$A$3),D8)</f>
        <v>0.0882395116355292</v>
      </c>
    </row>
    <row r="9" spans="1:10" ht="15">
      <c r="A9" s="7">
        <f>'recording sheet'!I6</f>
        <v>0.547962962962963</v>
      </c>
      <c r="B9" s="7">
        <f>'recording sheet'!O6</f>
        <v>0.6089583333333334</v>
      </c>
      <c r="C9" s="7">
        <f>B9-A9</f>
        <v>0.060995370370370394</v>
      </c>
      <c r="D9" s="7">
        <f>C9/'recording sheet'!C6*'recording sheet'!G6</f>
        <v>0.08996367311264071</v>
      </c>
      <c r="E9" s="6" t="str">
        <f>'recording sheet'!A6</f>
        <v>cat</v>
      </c>
      <c r="F9" s="6" t="str">
        <f>'recording sheet'!B6</f>
        <v>F18</v>
      </c>
      <c r="G9" s="6" t="str">
        <f>'recording sheet'!D6</f>
        <v>GBR1577</v>
      </c>
      <c r="H9" s="6" t="str">
        <f>'recording sheet'!E6</f>
        <v>Tim Neal</v>
      </c>
      <c r="I9" s="6" t="str">
        <f>'recording sheet'!F6</f>
        <v>Chris Neal</v>
      </c>
      <c r="J9" s="7">
        <f>IF(OR(E9=$A$3),D9)</f>
        <v>0.08996367311264071</v>
      </c>
    </row>
    <row r="10" spans="1:10" ht="15">
      <c r="A10" s="7">
        <f>'recording sheet'!I19</f>
        <v>0.5499421296296296</v>
      </c>
      <c r="B10" s="7">
        <f>'recording sheet'!O19</f>
        <v>0.6139351851851852</v>
      </c>
      <c r="C10" s="7">
        <f>B10-A10</f>
        <v>0.06399305555555557</v>
      </c>
      <c r="D10" s="7">
        <f>C10/'recording sheet'!C19*'recording sheet'!G19</f>
        <v>0.09438503769255983</v>
      </c>
      <c r="E10" s="6" t="str">
        <f>'recording sheet'!A19</f>
        <v>cat</v>
      </c>
      <c r="F10" s="6" t="str">
        <f>'recording sheet'!B19</f>
        <v>F18</v>
      </c>
      <c r="G10" s="6" t="str">
        <f>'recording sheet'!D19</f>
        <v>GBR521</v>
      </c>
      <c r="H10" s="6" t="str">
        <f>'recording sheet'!E19</f>
        <v>Grant Piggott</v>
      </c>
      <c r="I10" s="6" t="str">
        <f>'recording sheet'!F19</f>
        <v>Simon Farren</v>
      </c>
      <c r="J10" s="7">
        <f>IF(OR(E10=$A$3),D10)</f>
        <v>0.09438503769255983</v>
      </c>
    </row>
    <row r="11" spans="1:10" ht="15">
      <c r="A11" s="7">
        <f>'recording sheet'!I15</f>
        <v>0.5501157407407408</v>
      </c>
      <c r="B11" s="7">
        <f>'recording sheet'!O15</f>
        <v>0.6166319444444445</v>
      </c>
      <c r="C11" s="7">
        <f>B11-A11</f>
        <v>0.0665162037037037</v>
      </c>
      <c r="D11" s="7">
        <f>C11/'recording sheet'!C15*'recording sheet'!G15</f>
        <v>0.09810649513820606</v>
      </c>
      <c r="E11" s="6" t="str">
        <f>'recording sheet'!A15</f>
        <v>cat</v>
      </c>
      <c r="F11" s="6" t="str">
        <f>'recording sheet'!B15</f>
        <v>F18</v>
      </c>
      <c r="G11" s="6" t="str">
        <f>'recording sheet'!D15</f>
        <v>GBR514</v>
      </c>
      <c r="H11" s="6" t="str">
        <f>'recording sheet'!E15</f>
        <v>Nick Barnes</v>
      </c>
      <c r="I11" s="6" t="str">
        <f>'recording sheet'!F15</f>
        <v>Neil Baldry</v>
      </c>
      <c r="J11" s="7">
        <f>IF(OR(E11=$A$3),D11)</f>
        <v>0.09810649513820606</v>
      </c>
    </row>
    <row r="12" spans="1:10" ht="15">
      <c r="A12" s="7">
        <f>'recording sheet'!I5</f>
        <v>0.5473726851851851</v>
      </c>
      <c r="B12" s="7">
        <f>'recording sheet'!O5</f>
        <v>0.6051967592592592</v>
      </c>
      <c r="C12" s="7">
        <f>B12-A12</f>
        <v>0.05782407407407408</v>
      </c>
      <c r="D12" s="7">
        <f>C12/'recording sheet'!C5*'recording sheet'!G5</f>
        <v>0.09918366050441524</v>
      </c>
      <c r="E12" s="6" t="str">
        <f>'recording sheet'!A5</f>
        <v>cat</v>
      </c>
      <c r="F12" s="6" t="str">
        <f>'recording sheet'!B5</f>
        <v>Nacra 20</v>
      </c>
      <c r="G12" s="6">
        <f>'recording sheet'!D5</f>
        <v>44</v>
      </c>
      <c r="H12" s="6" t="str">
        <f>'recording sheet'!E5</f>
        <v>Chris King</v>
      </c>
      <c r="I12" s="6" t="str">
        <f>'recording sheet'!F5</f>
        <v>Alasdair Rish</v>
      </c>
      <c r="J12" s="7">
        <f>IF(OR(E12=$A$3),D12)</f>
        <v>0.09918366050441524</v>
      </c>
    </row>
    <row r="13" spans="1:10" ht="15">
      <c r="A13" s="7">
        <f>'recording sheet'!I24</f>
        <v>0.5532523148148148</v>
      </c>
      <c r="B13" s="7">
        <f>'recording sheet'!O24</f>
        <v>0.6226967592592593</v>
      </c>
      <c r="C13" s="7">
        <f>B13-A13</f>
        <v>0.06944444444444442</v>
      </c>
      <c r="D13" s="7">
        <f>C13/'recording sheet'!C24*'recording sheet'!G24</f>
        <v>0.10242543428384134</v>
      </c>
      <c r="E13" s="6" t="str">
        <f>'recording sheet'!A24</f>
        <v>cat</v>
      </c>
      <c r="F13" s="6" t="str">
        <f>'recording sheet'!B24</f>
        <v>F18</v>
      </c>
      <c r="G13" s="6" t="str">
        <f>'recording sheet'!D24</f>
        <v>GBR503</v>
      </c>
      <c r="H13" s="6" t="str">
        <f>'recording sheet'!E24</f>
        <v>Matt Young</v>
      </c>
      <c r="I13" s="6" t="str">
        <f>'recording sheet'!F24</f>
        <v>Robbie-Jay Barka</v>
      </c>
      <c r="J13" s="7">
        <f>IF(OR(E13=$A$3),D13)</f>
        <v>0.10242543428384134</v>
      </c>
    </row>
    <row r="14" spans="1:10" ht="15">
      <c r="A14" s="7">
        <f>'recording sheet'!I16</f>
        <v>0.5526620370370371</v>
      </c>
      <c r="B14" s="7">
        <f>'recording sheet'!O16</f>
        <v>0.6222106481481481</v>
      </c>
      <c r="C14" s="7">
        <f>B14-A14</f>
        <v>0.06954861111111099</v>
      </c>
      <c r="D14" s="7">
        <f>C14/'recording sheet'!C16*'recording sheet'!G16</f>
        <v>0.10257907243526695</v>
      </c>
      <c r="E14" s="6" t="str">
        <f>'recording sheet'!A16</f>
        <v>cat</v>
      </c>
      <c r="F14" s="6" t="str">
        <f>'recording sheet'!B16</f>
        <v>F18</v>
      </c>
      <c r="G14" s="6">
        <f>'recording sheet'!D16</f>
        <v>1234</v>
      </c>
      <c r="H14" s="6" t="str">
        <f>'recording sheet'!E16</f>
        <v>David White</v>
      </c>
      <c r="I14" s="6" t="str">
        <f>'recording sheet'!F16</f>
        <v>Harry Willett</v>
      </c>
      <c r="J14" s="7">
        <f>IF(OR(E14=$A$3),D14)</f>
        <v>0.10257907243526695</v>
      </c>
    </row>
    <row r="15" spans="1:10" ht="15">
      <c r="A15" s="7">
        <f>'recording sheet'!I9</f>
        <v>0.5497916666666667</v>
      </c>
      <c r="B15" s="7">
        <f>'recording sheet'!O9</f>
        <v>0.6160532407407407</v>
      </c>
      <c r="C15" s="7">
        <f>B15-A15</f>
        <v>0.06626157407407407</v>
      </c>
      <c r="D15" s="7">
        <f>C15/'recording sheet'!C9*'recording sheet'!G9</f>
        <v>0.1028906429721647</v>
      </c>
      <c r="E15" s="6" t="str">
        <f>'recording sheet'!A9</f>
        <v>cat</v>
      </c>
      <c r="F15" s="6" t="str">
        <f>'recording sheet'!B9</f>
        <v>Tornado</v>
      </c>
      <c r="G15" s="6">
        <f>'recording sheet'!D9</f>
        <v>435</v>
      </c>
      <c r="H15" s="6" t="str">
        <f>'recording sheet'!E9</f>
        <v>Kevin Dutch</v>
      </c>
      <c r="I15" s="6" t="str">
        <f>'recording sheet'!F9</f>
        <v>David Oakley</v>
      </c>
      <c r="J15" s="7">
        <f>IF(OR(E15=$A$3),D15)</f>
        <v>0.1028906429721647</v>
      </c>
    </row>
    <row r="16" spans="1:10" ht="15">
      <c r="A16" s="7">
        <f>'recording sheet'!I7</f>
        <v>0.5680555555555555</v>
      </c>
      <c r="B16" s="7">
        <f>'recording sheet'!O7</f>
        <v>0.641099537037037</v>
      </c>
      <c r="C16" s="7">
        <f>B16-A16</f>
        <v>0.0730439814814815</v>
      </c>
      <c r="D16" s="7">
        <f>C16/'recording sheet'!C7*'recording sheet'!G7</f>
        <v>0.10773448596088717</v>
      </c>
      <c r="E16" s="6" t="str">
        <f>'recording sheet'!A7</f>
        <v>cat</v>
      </c>
      <c r="F16" s="6" t="str">
        <f>'recording sheet'!B7</f>
        <v>F18</v>
      </c>
      <c r="G16" s="6">
        <f>'recording sheet'!D7</f>
        <v>1421</v>
      </c>
      <c r="H16" s="6" t="str">
        <f>'recording sheet'!E7</f>
        <v>Richard Golden</v>
      </c>
      <c r="I16" s="6" t="str">
        <f>'recording sheet'!F7</f>
        <v>Charles Howting</v>
      </c>
      <c r="J16" s="7">
        <f>IF(OR(E16=$A$3),D16)</f>
        <v>0.10773448596088717</v>
      </c>
    </row>
    <row r="17" spans="1:10" ht="15">
      <c r="A17" s="7">
        <f>'recording sheet'!I18</f>
        <v>0.5508680555555555</v>
      </c>
      <c r="B17" s="7">
        <f>'recording sheet'!O18</f>
        <v>0.6256828703703704</v>
      </c>
      <c r="C17" s="7">
        <f>B17-A17</f>
        <v>0.07481481481481489</v>
      </c>
      <c r="D17" s="7">
        <f>C17/'recording sheet'!C18*'recording sheet'!G18</f>
        <v>0.1103463345351252</v>
      </c>
      <c r="E17" s="6" t="str">
        <f>'recording sheet'!A18</f>
        <v>cat</v>
      </c>
      <c r="F17" s="6" t="str">
        <f>'recording sheet'!B18</f>
        <v>F18</v>
      </c>
      <c r="G17" s="6" t="str">
        <f>'recording sheet'!D18</f>
        <v>GBR29</v>
      </c>
      <c r="H17" s="6" t="str">
        <f>'recording sheet'!E18</f>
        <v>Ghislain Melaine</v>
      </c>
      <c r="I17" s="6" t="str">
        <f>'recording sheet'!F18</f>
        <v>James Stacey</v>
      </c>
      <c r="J17" s="7">
        <f>IF(OR(E17=$A$3),D17)</f>
        <v>0.1103463345351252</v>
      </c>
    </row>
    <row r="18" spans="1:10" ht="15">
      <c r="A18" s="7">
        <f>'recording sheet'!I8</f>
        <v>0.5619675925925925</v>
      </c>
      <c r="B18" s="7">
        <f>'recording sheet'!O8</f>
        <v>0.6387731481481481</v>
      </c>
      <c r="C18" s="7">
        <f>B18-A18</f>
        <v>0.07680555555555557</v>
      </c>
      <c r="D18" s="7">
        <f>C18/'recording sheet'!C8*'recording sheet'!G8</f>
        <v>0.11328253031792858</v>
      </c>
      <c r="E18" s="6" t="str">
        <f>'recording sheet'!A8</f>
        <v>cat</v>
      </c>
      <c r="F18" s="6" t="str">
        <f>'recording sheet'!B8</f>
        <v>F18</v>
      </c>
      <c r="G18" s="6">
        <f>'recording sheet'!D8</f>
        <v>524</v>
      </c>
      <c r="H18" s="6" t="str">
        <f>'recording sheet'!E8</f>
        <v>Tony Stokes</v>
      </c>
      <c r="I18" s="6" t="str">
        <f>'recording sheet'!F8</f>
        <v>Natasha WilsonT</v>
      </c>
      <c r="J18" s="7">
        <f>IF(OR(E18=$A$3),D18)</f>
        <v>0.11328253031792858</v>
      </c>
    </row>
    <row r="19" spans="1:10" ht="15">
      <c r="A19" s="7">
        <f>'recording sheet'!I13</f>
        <v>0.5602314814814815</v>
      </c>
      <c r="B19" s="7">
        <f>'recording sheet'!O13</f>
        <v>0.633599537037037</v>
      </c>
      <c r="C19" s="7">
        <f>B19-A19</f>
        <v>0.07336805555555548</v>
      </c>
      <c r="D19" s="7">
        <f>C19/'recording sheet'!C13*'recording sheet'!G13</f>
        <v>0.11392555210489981</v>
      </c>
      <c r="E19" s="6" t="str">
        <f>'recording sheet'!A13</f>
        <v>cat</v>
      </c>
      <c r="F19" s="6" t="str">
        <f>'recording sheet'!B13</f>
        <v>Tornado</v>
      </c>
      <c r="G19" s="6">
        <f>'recording sheet'!D13</f>
        <v>400</v>
      </c>
      <c r="H19" s="6" t="str">
        <f>'recording sheet'!E13</f>
        <v>Richard Ledger</v>
      </c>
      <c r="I19" s="6" t="str">
        <f>'recording sheet'!F13</f>
        <v>Paul Moore</v>
      </c>
      <c r="J19" s="7">
        <f>IF(OR(E19=$A$3),D19)</f>
        <v>0.11392555210489981</v>
      </c>
    </row>
    <row r="20" spans="1:10" ht="15">
      <c r="A20" s="7">
        <f>'recording sheet'!I10</f>
        <v>0.5538194444444444</v>
      </c>
      <c r="B20" s="7">
        <f>'recording sheet'!O10</f>
        <v>0.627337962962963</v>
      </c>
      <c r="C20" s="7">
        <f>B20-A20</f>
        <v>0.07351851851851854</v>
      </c>
      <c r="D20" s="7">
        <f>C20/'recording sheet'!C10*'recording sheet'!G10</f>
        <v>0.1141591902461468</v>
      </c>
      <c r="E20" s="6" t="str">
        <f>'recording sheet'!A10</f>
        <v>cat</v>
      </c>
      <c r="F20" s="6" t="str">
        <f>'recording sheet'!B10</f>
        <v>Tornado</v>
      </c>
      <c r="G20" s="6">
        <f>'recording sheet'!D10</f>
        <v>402</v>
      </c>
      <c r="H20" s="6" t="str">
        <f>'recording sheet'!E10</f>
        <v>Robert Govier</v>
      </c>
      <c r="I20" s="6" t="str">
        <f>'recording sheet'!F10</f>
        <v>David Figgis</v>
      </c>
      <c r="J20" s="7">
        <f>IF(OR(E20=$A$3),D20)</f>
        <v>0.1141591902461468</v>
      </c>
    </row>
    <row r="21" spans="1:10" ht="15">
      <c r="A21" s="7">
        <f>'recording sheet'!I20</f>
        <v>0.5672569444444444</v>
      </c>
      <c r="B21" s="7">
        <f>'recording sheet'!O20</f>
        <v>0.65875</v>
      </c>
      <c r="C21" s="7">
        <f>B21-A21</f>
        <v>0.09149305555555554</v>
      </c>
      <c r="D21" s="7">
        <f>C21/'recording sheet'!C20*'recording sheet'!G20</f>
        <v>0.13494550966896096</v>
      </c>
      <c r="E21" s="6" t="str">
        <f>'recording sheet'!A20</f>
        <v>cat</v>
      </c>
      <c r="F21" s="6" t="str">
        <f>'recording sheet'!B20</f>
        <v>F18</v>
      </c>
      <c r="G21" s="6">
        <f>'recording sheet'!D20</f>
        <v>5</v>
      </c>
      <c r="H21" s="6" t="str">
        <f>'recording sheet'!E20</f>
        <v>Peter King</v>
      </c>
      <c r="I21" s="6" t="str">
        <f>'recording sheet'!F20</f>
        <v>Cherri Farren</v>
      </c>
      <c r="J21" s="7">
        <f>IF(OR(E21=$A$3),D21)</f>
        <v>0.13494550966896096</v>
      </c>
    </row>
    <row r="22" spans="1:10" ht="15">
      <c r="A22" s="7">
        <f>'recording sheet'!I28</f>
        <v>0.4902777777777778</v>
      </c>
      <c r="B22" s="7" t="str">
        <f>'recording sheet'!O28</f>
        <v>Retired</v>
      </c>
      <c r="C22" s="7" t="e">
        <f>B22-A22</f>
        <v>#VALUE!</v>
      </c>
      <c r="D22" s="7" t="e">
        <f>C22/'recording sheet'!C28*'recording sheet'!G28</f>
        <v>#VALUE!</v>
      </c>
      <c r="E22" s="6" t="str">
        <f>'recording sheet'!A28</f>
        <v>fast</v>
      </c>
      <c r="F22" s="6" t="str">
        <f>'recording sheet'!B28</f>
        <v>A Class</v>
      </c>
      <c r="G22" s="6" t="str">
        <f>'recording sheet'!D28</f>
        <v>ITA8</v>
      </c>
      <c r="H22" s="6" t="str">
        <f>'recording sheet'!E28</f>
        <v>David Williams</v>
      </c>
      <c r="I22" s="6">
        <f>'recording sheet'!F28</f>
        <v>0</v>
      </c>
      <c r="J22" s="7" t="b">
        <f>IF(OR(E22=$A$3),D22)</f>
        <v>0</v>
      </c>
    </row>
    <row r="23" spans="1:10" ht="15">
      <c r="A23" s="7">
        <f>'recording sheet'!I27</f>
        <v>0.4902777777777778</v>
      </c>
      <c r="B23" s="7">
        <f>'recording sheet'!O27</f>
        <v>0.5506481481481481</v>
      </c>
      <c r="C23" s="7">
        <f>B23-A23</f>
        <v>0.060370370370370297</v>
      </c>
      <c r="D23" s="7">
        <f>C23/'recording sheet'!C27*'recording sheet'!G27</f>
        <v>0.08826077539527821</v>
      </c>
      <c r="E23" s="6" t="str">
        <f>'recording sheet'!A27</f>
        <v>fast</v>
      </c>
      <c r="F23" s="6" t="str">
        <f>'recording sheet'!B27</f>
        <v>A Class</v>
      </c>
      <c r="G23" s="6" t="str">
        <f>'recording sheet'!D27</f>
        <v>GBR61</v>
      </c>
      <c r="H23" s="6" t="str">
        <f>'recording sheet'!E27</f>
        <v>Mick Davidson</v>
      </c>
      <c r="I23" s="6">
        <f>'recording sheet'!F27</f>
        <v>0</v>
      </c>
      <c r="J23" s="7" t="b">
        <f>IF(OR(E23=$A$3),D23)</f>
        <v>0</v>
      </c>
    </row>
    <row r="24" spans="1:10" ht="15">
      <c r="A24" s="7">
        <f>'recording sheet'!I26</f>
        <v>0.4902777777777778</v>
      </c>
      <c r="B24" s="7">
        <f>'recording sheet'!O26</f>
        <v>0.5671759259259259</v>
      </c>
      <c r="C24" s="7">
        <f>B24-A24</f>
        <v>0.0768981481481481</v>
      </c>
      <c r="D24" s="7">
        <f>C24/'recording sheet'!C26*'recording sheet'!G26</f>
        <v>0.09332299532542246</v>
      </c>
      <c r="E24" s="6" t="str">
        <f>'recording sheet'!A26</f>
        <v>fast</v>
      </c>
      <c r="F24" s="6" t="str">
        <f>'recording sheet'!B26</f>
        <v>Dart 18</v>
      </c>
      <c r="G24" s="6">
        <f>'recording sheet'!D26</f>
        <v>7735</v>
      </c>
      <c r="H24" s="6" t="str">
        <f>'recording sheet'!E26</f>
        <v>Tony Dod</v>
      </c>
      <c r="I24" s="6">
        <f>'recording sheet'!F26</f>
        <v>0</v>
      </c>
      <c r="J24" s="7" t="b">
        <f>IF(OR(E24=$A$3),D24)</f>
        <v>0</v>
      </c>
    </row>
    <row r="25" spans="1:10" ht="15">
      <c r="A25" s="7">
        <f>'recording sheet'!I12</f>
        <v>0.4902777777777778</v>
      </c>
      <c r="B25" s="7">
        <f>'recording sheet'!O12</f>
        <v>0.5695601851851851</v>
      </c>
      <c r="C25" s="7">
        <f>B25-A25</f>
        <v>0.07928240740740733</v>
      </c>
      <c r="D25" s="7">
        <f>C25/'recording sheet'!C12*'recording sheet'!G12</f>
        <v>0.09621651384394093</v>
      </c>
      <c r="E25" s="6" t="str">
        <f>'recording sheet'!A12</f>
        <v>fast</v>
      </c>
      <c r="F25" s="6" t="str">
        <f>'recording sheet'!B12</f>
        <v>Dart 18</v>
      </c>
      <c r="G25" s="6">
        <f>'recording sheet'!D12</f>
        <v>7962</v>
      </c>
      <c r="H25" s="6" t="str">
        <f>'recording sheet'!E12</f>
        <v>Mark Robson</v>
      </c>
      <c r="I25" s="6" t="str">
        <f>'recording sheet'!F12</f>
        <v>Kerra Pearce</v>
      </c>
      <c r="J25" s="7" t="b">
        <f>IF(OR(E25=$A$3),D25)</f>
        <v>0</v>
      </c>
    </row>
    <row r="26" spans="1:10" ht="15">
      <c r="A26" s="7">
        <f>'recording sheet'!I14</f>
        <v>0.4902777777777778</v>
      </c>
      <c r="B26" s="7">
        <f>'recording sheet'!O14</f>
        <v>0.5816898148148147</v>
      </c>
      <c r="C26" s="7">
        <f>B26-A26</f>
        <v>0.09141203703703693</v>
      </c>
      <c r="D26" s="7">
        <f>C26/'recording sheet'!C14*'recording sheet'!G14</f>
        <v>0.08900879945183732</v>
      </c>
      <c r="E26" s="6" t="str">
        <f>'recording sheet'!A14</f>
        <v>slow</v>
      </c>
      <c r="F26" s="6" t="str">
        <f>'recording sheet'!B14</f>
        <v>Blaze</v>
      </c>
      <c r="G26" s="6">
        <f>'recording sheet'!D14</f>
        <v>661</v>
      </c>
      <c r="H26" s="6" t="str">
        <f>'recording sheet'!E14</f>
        <v>Ben Harden</v>
      </c>
      <c r="I26" s="6">
        <f>'recording sheet'!F14</f>
        <v>0</v>
      </c>
      <c r="J26" s="7" t="b">
        <f>IF(OR(E26=$A$3),D26)</f>
        <v>0</v>
      </c>
    </row>
    <row r="27" spans="1:10" ht="15">
      <c r="A27" s="7">
        <f>'recording sheet'!I25</f>
        <v>0.4902777777777778</v>
      </c>
      <c r="B27" s="7">
        <f>'recording sheet'!O25</f>
        <v>0.6178819444444444</v>
      </c>
      <c r="C27" s="7">
        <f>B27-A27</f>
        <v>0.12760416666666663</v>
      </c>
      <c r="D27" s="7">
        <f>C27/'recording sheet'!C25*'recording sheet'!G25</f>
        <v>0.10290658602150535</v>
      </c>
      <c r="E27" s="6" t="str">
        <f>'recording sheet'!A25</f>
        <v>slow</v>
      </c>
      <c r="F27" s="6" t="str">
        <f>'recording sheet'!B25</f>
        <v>Feva</v>
      </c>
      <c r="G27" s="6">
        <f>'recording sheet'!D25</f>
        <v>4102</v>
      </c>
      <c r="H27" s="6" t="str">
        <f>'recording sheet'!E25</f>
        <v>Clara Jones</v>
      </c>
      <c r="I27" s="6" t="str">
        <f>'recording sheet'!F25</f>
        <v>Amelie Curtis</v>
      </c>
      <c r="J27" s="7" t="b">
        <f>IF(OR(E27=$A$3),D27)</f>
        <v>0</v>
      </c>
    </row>
    <row r="28" spans="1:10" ht="15">
      <c r="A28" s="7">
        <f>'recording sheet'!I11</f>
        <v>0.4902777777777778</v>
      </c>
      <c r="B28" s="7">
        <f>'recording sheet'!O11</f>
        <v>0.6163888888888889</v>
      </c>
      <c r="C28" s="7">
        <f>B28-A28</f>
        <v>0.12611111111111106</v>
      </c>
      <c r="D28" s="7">
        <f>C28/'recording sheet'!C11*'recording sheet'!G11</f>
        <v>0.11742189116490788</v>
      </c>
      <c r="E28" s="6" t="str">
        <f>'recording sheet'!A11</f>
        <v>slow</v>
      </c>
      <c r="F28" s="6" t="str">
        <f>'recording sheet'!B11</f>
        <v>Laser Vago XD</v>
      </c>
      <c r="G28" s="6">
        <f>'recording sheet'!D11</f>
        <v>1218</v>
      </c>
      <c r="H28" s="6" t="str">
        <f>'recording sheet'!E11</f>
        <v>John Berrington</v>
      </c>
      <c r="I28" s="6" t="str">
        <f>'recording sheet'!F11</f>
        <v>Fef Griffin</v>
      </c>
      <c r="J28" s="7" t="b">
        <f>IF(OR(E28=$A$3),D28)</f>
        <v>0</v>
      </c>
    </row>
    <row r="29" spans="1:10" ht="15">
      <c r="A29" s="7">
        <f>'recording sheet'!I29</f>
        <v>0</v>
      </c>
      <c r="B29" s="7">
        <f>'recording sheet'!O29</f>
        <v>0</v>
      </c>
      <c r="C29" s="7">
        <f>B29-A29</f>
        <v>0</v>
      </c>
      <c r="D29" s="7" t="e">
        <f>C29/'recording sheet'!C29*'recording sheet'!G29</f>
        <v>#DIV/0!</v>
      </c>
      <c r="E29" s="6">
        <f>'recording sheet'!A29</f>
        <v>0</v>
      </c>
      <c r="F29" s="6">
        <f>'recording sheet'!B29</f>
        <v>0</v>
      </c>
      <c r="G29" s="6">
        <f>'recording sheet'!D29</f>
        <v>0</v>
      </c>
      <c r="H29" s="6">
        <f>'recording sheet'!E29</f>
        <v>0</v>
      </c>
      <c r="I29" s="6">
        <f>'recording sheet'!F29</f>
        <v>0</v>
      </c>
      <c r="J29" s="7" t="b">
        <f>IF(OR(E29=$A$3),D29)</f>
        <v>0</v>
      </c>
    </row>
    <row r="30" spans="1:10" ht="15">
      <c r="A30" s="7">
        <f>'recording sheet'!I30</f>
        <v>0</v>
      </c>
      <c r="B30" s="7">
        <f>'recording sheet'!O30</f>
        <v>0</v>
      </c>
      <c r="C30" s="7">
        <f>B30-A30</f>
        <v>0</v>
      </c>
      <c r="D30" s="7" t="e">
        <f>C30/'recording sheet'!C30*'recording sheet'!G30</f>
        <v>#DIV/0!</v>
      </c>
      <c r="E30" s="6">
        <f>'recording sheet'!A30</f>
        <v>0</v>
      </c>
      <c r="F30" s="6">
        <f>'recording sheet'!B30</f>
        <v>0</v>
      </c>
      <c r="G30" s="6">
        <f>'recording sheet'!D30</f>
        <v>0</v>
      </c>
      <c r="H30" s="6">
        <f>'recording sheet'!E30</f>
        <v>0</v>
      </c>
      <c r="I30" s="6">
        <f>'recording sheet'!F30</f>
        <v>0</v>
      </c>
      <c r="J30" s="7" t="b">
        <f>IF(OR(E30=$A$3),D30)</f>
        <v>0</v>
      </c>
    </row>
    <row r="31" spans="1:10" ht="15">
      <c r="A31" s="7">
        <f>'recording sheet'!I31</f>
        <v>0</v>
      </c>
      <c r="B31" s="7">
        <f>'recording sheet'!O31</f>
        <v>0</v>
      </c>
      <c r="C31" s="7">
        <f>B31-A31</f>
        <v>0</v>
      </c>
      <c r="D31" s="7" t="e">
        <f>C31/'recording sheet'!C31*'recording sheet'!G31</f>
        <v>#DIV/0!</v>
      </c>
      <c r="E31" s="6">
        <f>'recording sheet'!A31</f>
        <v>0</v>
      </c>
      <c r="F31" s="6">
        <f>'recording sheet'!B31</f>
        <v>0</v>
      </c>
      <c r="G31" s="6">
        <f>'recording sheet'!D31</f>
        <v>0</v>
      </c>
      <c r="H31" s="6">
        <f>'recording sheet'!E31</f>
        <v>0</v>
      </c>
      <c r="I31" s="6">
        <f>'recording sheet'!F31</f>
        <v>0</v>
      </c>
      <c r="J31" s="7" t="b">
        <f>IF(OR(E31=$A$3),D31)</f>
        <v>0</v>
      </c>
    </row>
    <row r="32" spans="1:10" ht="15">
      <c r="A32" s="7">
        <f>'recording sheet'!I32</f>
        <v>0</v>
      </c>
      <c r="B32" s="7">
        <f>'recording sheet'!O32</f>
        <v>0</v>
      </c>
      <c r="C32" s="7">
        <f>B32-A32</f>
        <v>0</v>
      </c>
      <c r="D32" s="7" t="e">
        <f>C32/'recording sheet'!C32*'recording sheet'!G32</f>
        <v>#DIV/0!</v>
      </c>
      <c r="E32" s="6">
        <f>'recording sheet'!A32</f>
        <v>0</v>
      </c>
      <c r="F32" s="6">
        <f>'recording sheet'!B32</f>
        <v>0</v>
      </c>
      <c r="G32" s="6">
        <f>'recording sheet'!D32</f>
        <v>0</v>
      </c>
      <c r="H32" s="6">
        <f>'recording sheet'!E32</f>
        <v>0</v>
      </c>
      <c r="I32" s="6">
        <f>'recording sheet'!F32</f>
        <v>0</v>
      </c>
      <c r="J32" s="7" t="b">
        <f>IF(OR(E32=$A$3),D32)</f>
        <v>0</v>
      </c>
    </row>
    <row r="33" spans="1:10" ht="15">
      <c r="A33" s="7">
        <f>'recording sheet'!I33</f>
        <v>0</v>
      </c>
      <c r="B33" s="7">
        <f>'recording sheet'!O33</f>
        <v>0</v>
      </c>
      <c r="C33" s="7">
        <f>B33-A33</f>
        <v>0</v>
      </c>
      <c r="D33" s="7" t="e">
        <f>C33/'recording sheet'!C33*'recording sheet'!G33</f>
        <v>#DIV/0!</v>
      </c>
      <c r="E33" s="6">
        <f>'recording sheet'!A33</f>
        <v>0</v>
      </c>
      <c r="F33" s="6">
        <f>'recording sheet'!B33</f>
        <v>0</v>
      </c>
      <c r="G33" s="6">
        <f>'recording sheet'!D33</f>
        <v>0</v>
      </c>
      <c r="H33" s="6">
        <f>'recording sheet'!E33</f>
        <v>0</v>
      </c>
      <c r="I33" s="6">
        <f>'recording sheet'!F33</f>
        <v>0</v>
      </c>
      <c r="J33" s="7" t="b">
        <f>IF(OR(E33=$A$3),D33)</f>
        <v>0</v>
      </c>
    </row>
    <row r="34" spans="1:10" ht="15">
      <c r="A34" s="7">
        <f>'recording sheet'!I34</f>
        <v>0</v>
      </c>
      <c r="B34" s="7">
        <f>'recording sheet'!O34</f>
        <v>0</v>
      </c>
      <c r="C34" s="7">
        <f>B34-A34</f>
        <v>0</v>
      </c>
      <c r="D34" s="7" t="e">
        <f>C34/'recording sheet'!C34*'recording sheet'!G34</f>
        <v>#DIV/0!</v>
      </c>
      <c r="E34" s="6">
        <f>'recording sheet'!A34</f>
        <v>0</v>
      </c>
      <c r="F34" s="6">
        <f>'recording sheet'!B34</f>
        <v>0</v>
      </c>
      <c r="G34" s="6">
        <f>'recording sheet'!D34</f>
        <v>0</v>
      </c>
      <c r="H34" s="6">
        <f>'recording sheet'!E34</f>
        <v>0</v>
      </c>
      <c r="I34" s="6">
        <f>'recording sheet'!F34</f>
        <v>0</v>
      </c>
      <c r="J34" s="7" t="b">
        <f>IF(OR(E34=$A$3),D34)</f>
        <v>0</v>
      </c>
    </row>
    <row r="35" spans="1:10" ht="15">
      <c r="A35" s="7">
        <f>'recording sheet'!I35</f>
        <v>0</v>
      </c>
      <c r="B35" s="7">
        <f>'recording sheet'!O35</f>
        <v>0</v>
      </c>
      <c r="C35" s="7">
        <f>B35-A35</f>
        <v>0</v>
      </c>
      <c r="D35" s="7" t="e">
        <f>C35/'recording sheet'!C35*'recording sheet'!G35</f>
        <v>#DIV/0!</v>
      </c>
      <c r="E35" s="6">
        <f>'recording sheet'!A35</f>
        <v>0</v>
      </c>
      <c r="F35" s="6">
        <f>'recording sheet'!B35</f>
        <v>0</v>
      </c>
      <c r="G35" s="6">
        <f>'recording sheet'!D35</f>
        <v>0</v>
      </c>
      <c r="H35" s="6">
        <f>'recording sheet'!E35</f>
        <v>0</v>
      </c>
      <c r="I35" s="6">
        <f>'recording sheet'!F35</f>
        <v>0</v>
      </c>
      <c r="J35" s="7" t="b">
        <f>IF(OR(E35=$A$3),D35)</f>
        <v>0</v>
      </c>
    </row>
    <row r="36" spans="1:10" ht="15">
      <c r="A36" s="7">
        <f>'recording sheet'!I36</f>
        <v>0</v>
      </c>
      <c r="B36" s="7">
        <f>'recording sheet'!O36</f>
        <v>0</v>
      </c>
      <c r="C36" s="7">
        <f>B36-A36</f>
        <v>0</v>
      </c>
      <c r="D36" s="7" t="e">
        <f>C36/'recording sheet'!C36*'recording sheet'!G36</f>
        <v>#DIV/0!</v>
      </c>
      <c r="E36" s="6">
        <f>'recording sheet'!A36</f>
        <v>0</v>
      </c>
      <c r="F36" s="6">
        <f>'recording sheet'!B36</f>
        <v>0</v>
      </c>
      <c r="G36" s="6">
        <f>'recording sheet'!D36</f>
        <v>0</v>
      </c>
      <c r="H36" s="6">
        <f>'recording sheet'!E36</f>
        <v>0</v>
      </c>
      <c r="I36" s="6">
        <f>'recording sheet'!F36</f>
        <v>0</v>
      </c>
      <c r="J36" s="7" t="b">
        <f>IF(OR(E36=$A$3),D36)</f>
        <v>0</v>
      </c>
    </row>
    <row r="37" spans="1:10" ht="15">
      <c r="A37" s="7">
        <f>'recording sheet'!I37</f>
        <v>0</v>
      </c>
      <c r="B37" s="7">
        <f>'recording sheet'!O37</f>
        <v>0</v>
      </c>
      <c r="C37" s="7">
        <f>B37-A37</f>
        <v>0</v>
      </c>
      <c r="D37" s="7" t="e">
        <f>C37/'recording sheet'!C37*'recording sheet'!G37</f>
        <v>#DIV/0!</v>
      </c>
      <c r="E37" s="6">
        <f>'recording sheet'!A37</f>
        <v>0</v>
      </c>
      <c r="F37" s="6">
        <f>'recording sheet'!B37</f>
        <v>0</v>
      </c>
      <c r="G37" s="6">
        <f>'recording sheet'!D37</f>
        <v>0</v>
      </c>
      <c r="H37" s="6">
        <f>'recording sheet'!E37</f>
        <v>0</v>
      </c>
      <c r="I37" s="6">
        <f>'recording sheet'!F37</f>
        <v>0</v>
      </c>
      <c r="J37" s="7" t="b">
        <f>IF(OR(E37=$A$3),D37)</f>
        <v>0</v>
      </c>
    </row>
    <row r="38" spans="1:10" ht="15">
      <c r="A38" s="7">
        <f>'recording sheet'!I38</f>
        <v>0</v>
      </c>
      <c r="B38" s="7">
        <f>'recording sheet'!O38</f>
        <v>0</v>
      </c>
      <c r="C38" s="7">
        <f>B38-A38</f>
        <v>0</v>
      </c>
      <c r="D38" s="7" t="e">
        <f>C38/'recording sheet'!C38*'recording sheet'!G38</f>
        <v>#DIV/0!</v>
      </c>
      <c r="E38" s="6">
        <f>'recording sheet'!A38</f>
        <v>0</v>
      </c>
      <c r="F38" s="6">
        <f>'recording sheet'!B38</f>
        <v>0</v>
      </c>
      <c r="G38" s="6">
        <f>'recording sheet'!D38</f>
        <v>0</v>
      </c>
      <c r="H38" s="6">
        <f>'recording sheet'!E38</f>
        <v>0</v>
      </c>
      <c r="I38" s="6">
        <f>'recording sheet'!F38</f>
        <v>0</v>
      </c>
      <c r="J38" s="7" t="b">
        <f>IF(OR(E38=$A$3),D38)</f>
        <v>0</v>
      </c>
    </row>
    <row r="39" spans="1:10" ht="15">
      <c r="A39" s="7">
        <f>'recording sheet'!I39</f>
        <v>0</v>
      </c>
      <c r="B39" s="7">
        <f>'recording sheet'!O39</f>
        <v>0</v>
      </c>
      <c r="C39" s="7">
        <f>B39-A39</f>
        <v>0</v>
      </c>
      <c r="D39" s="7" t="e">
        <f>C39/'recording sheet'!C39*'recording sheet'!G39</f>
        <v>#DIV/0!</v>
      </c>
      <c r="E39" s="6">
        <f>'recording sheet'!A39</f>
        <v>0</v>
      </c>
      <c r="F39" s="6">
        <f>'recording sheet'!B39</f>
        <v>0</v>
      </c>
      <c r="G39" s="6">
        <f>'recording sheet'!D39</f>
        <v>0</v>
      </c>
      <c r="H39" s="6">
        <f>'recording sheet'!E39</f>
        <v>0</v>
      </c>
      <c r="I39" s="6">
        <f>'recording sheet'!F39</f>
        <v>0</v>
      </c>
      <c r="J39" s="7" t="b">
        <f>IF(OR(E39=$A$3),D39)</f>
        <v>0</v>
      </c>
    </row>
    <row r="40" spans="1:10" ht="15">
      <c r="A40" s="7">
        <f>'recording sheet'!I40</f>
        <v>0</v>
      </c>
      <c r="B40" s="7">
        <f>'recording sheet'!O40</f>
        <v>0</v>
      </c>
      <c r="C40" s="7">
        <f>B40-A40</f>
        <v>0</v>
      </c>
      <c r="D40" s="7" t="e">
        <f>C40/'recording sheet'!C40*'recording sheet'!G40</f>
        <v>#DIV/0!</v>
      </c>
      <c r="E40" s="6">
        <f>'recording sheet'!A40</f>
        <v>0</v>
      </c>
      <c r="F40" s="6">
        <f>'recording sheet'!B40</f>
        <v>0</v>
      </c>
      <c r="G40" s="6">
        <f>'recording sheet'!D40</f>
        <v>0</v>
      </c>
      <c r="H40" s="6">
        <f>'recording sheet'!E40</f>
        <v>0</v>
      </c>
      <c r="I40" s="6">
        <f>'recording sheet'!F40</f>
        <v>0</v>
      </c>
      <c r="J40" s="7" t="b">
        <f>IF(OR(E40=$A$3),D40)</f>
        <v>0</v>
      </c>
    </row>
    <row r="41" spans="1:10" ht="15">
      <c r="A41" s="7">
        <f>'recording sheet'!I41</f>
        <v>0</v>
      </c>
      <c r="B41" s="7">
        <f>'recording sheet'!O41</f>
        <v>0</v>
      </c>
      <c r="C41" s="7">
        <f>B41-A41</f>
        <v>0</v>
      </c>
      <c r="D41" s="7" t="e">
        <f>C41/'recording sheet'!C41*'recording sheet'!G41</f>
        <v>#DIV/0!</v>
      </c>
      <c r="E41" s="6">
        <f>'recording sheet'!A41</f>
        <v>0</v>
      </c>
      <c r="F41" s="6">
        <f>'recording sheet'!B41</f>
        <v>0</v>
      </c>
      <c r="G41" s="6">
        <f>'recording sheet'!D41</f>
        <v>0</v>
      </c>
      <c r="H41" s="6">
        <f>'recording sheet'!E41</f>
        <v>0</v>
      </c>
      <c r="I41" s="6">
        <f>'recording sheet'!F41</f>
        <v>0</v>
      </c>
      <c r="J41" s="7" t="b">
        <f>IF(OR(E41=$A$3),D41)</f>
        <v>0</v>
      </c>
    </row>
    <row r="42" spans="1:10" ht="15">
      <c r="A42" s="7">
        <f>'recording sheet'!I42</f>
        <v>0</v>
      </c>
      <c r="B42" s="7">
        <f>'recording sheet'!O42</f>
        <v>0</v>
      </c>
      <c r="C42" s="7">
        <f>B42-A42</f>
        <v>0</v>
      </c>
      <c r="D42" s="7" t="e">
        <f>C42/'recording sheet'!C42*'recording sheet'!G42</f>
        <v>#DIV/0!</v>
      </c>
      <c r="E42" s="6">
        <f>'recording sheet'!A42</f>
        <v>0</v>
      </c>
      <c r="F42" s="6">
        <f>'recording sheet'!B42</f>
        <v>0</v>
      </c>
      <c r="G42" s="6">
        <f>'recording sheet'!D42</f>
        <v>0</v>
      </c>
      <c r="H42" s="6">
        <f>'recording sheet'!E42</f>
        <v>0</v>
      </c>
      <c r="I42" s="6">
        <f>'recording sheet'!F42</f>
        <v>0</v>
      </c>
      <c r="J42" s="7" t="b">
        <f>IF(OR(E42=$A$3),D42)</f>
        <v>0</v>
      </c>
    </row>
    <row r="43" spans="1:10" ht="15">
      <c r="A43" s="7">
        <f>'recording sheet'!I43</f>
        <v>0</v>
      </c>
      <c r="B43" s="7">
        <f>'recording sheet'!O43</f>
        <v>0</v>
      </c>
      <c r="C43" s="7">
        <f>B43-A43</f>
        <v>0</v>
      </c>
      <c r="D43" s="7" t="e">
        <f>C43/'recording sheet'!C43*'recording sheet'!G43</f>
        <v>#DIV/0!</v>
      </c>
      <c r="E43" s="6">
        <f>'recording sheet'!A43</f>
        <v>0</v>
      </c>
      <c r="F43" s="6">
        <f>'recording sheet'!B43</f>
        <v>0</v>
      </c>
      <c r="G43" s="6">
        <f>'recording sheet'!D43</f>
        <v>0</v>
      </c>
      <c r="H43" s="6">
        <f>'recording sheet'!E43</f>
        <v>0</v>
      </c>
      <c r="I43" s="6">
        <f>'recording sheet'!F43</f>
        <v>0</v>
      </c>
      <c r="J43" s="7" t="b">
        <f>IF(OR(E43=$A$3),D43)</f>
        <v>0</v>
      </c>
    </row>
    <row r="44" spans="1:10" ht="15">
      <c r="A44" s="7">
        <f>'recording sheet'!I44</f>
        <v>0</v>
      </c>
      <c r="B44" s="7">
        <f>'recording sheet'!O44</f>
        <v>0</v>
      </c>
      <c r="C44" s="7">
        <f>B44-A44</f>
        <v>0</v>
      </c>
      <c r="D44" s="7" t="e">
        <f>C44/'recording sheet'!C44*'recording sheet'!G44</f>
        <v>#DIV/0!</v>
      </c>
      <c r="E44" s="6">
        <f>'recording sheet'!A44</f>
        <v>0</v>
      </c>
      <c r="F44" s="6">
        <f>'recording sheet'!B44</f>
        <v>0</v>
      </c>
      <c r="G44" s="6">
        <f>'recording sheet'!D44</f>
        <v>0</v>
      </c>
      <c r="H44" s="6">
        <f>'recording sheet'!E44</f>
        <v>0</v>
      </c>
      <c r="I44" s="6">
        <f>'recording sheet'!F44</f>
        <v>0</v>
      </c>
      <c r="J44" s="7" t="b">
        <f>IF(OR(E44=$A$3),D44)</f>
        <v>0</v>
      </c>
    </row>
    <row r="45" spans="1:10" ht="15">
      <c r="A45" s="7">
        <f>'recording sheet'!I45</f>
        <v>0</v>
      </c>
      <c r="B45" s="7">
        <f>'recording sheet'!O45</f>
        <v>0</v>
      </c>
      <c r="C45" s="7">
        <f>B45-A45</f>
        <v>0</v>
      </c>
      <c r="D45" s="7" t="e">
        <f>C45/'recording sheet'!C45*'recording sheet'!G45</f>
        <v>#DIV/0!</v>
      </c>
      <c r="E45" s="6">
        <f>'recording sheet'!A45</f>
        <v>0</v>
      </c>
      <c r="F45" s="6">
        <f>'recording sheet'!B45</f>
        <v>0</v>
      </c>
      <c r="G45" s="6">
        <f>'recording sheet'!D45</f>
        <v>0</v>
      </c>
      <c r="H45" s="6">
        <f>'recording sheet'!E45</f>
        <v>0</v>
      </c>
      <c r="I45" s="6">
        <f>'recording sheet'!F45</f>
        <v>0</v>
      </c>
      <c r="J45" s="7" t="b">
        <f>IF(OR(E45=$A$3),D45)</f>
        <v>0</v>
      </c>
    </row>
    <row r="46" spans="1:10" ht="15">
      <c r="A46" s="7">
        <f>'recording sheet'!I46</f>
        <v>0</v>
      </c>
      <c r="B46" s="7">
        <f>'recording sheet'!O46</f>
        <v>0</v>
      </c>
      <c r="C46" s="7">
        <f>B46-A46</f>
        <v>0</v>
      </c>
      <c r="D46" s="7" t="e">
        <f>C46/'recording sheet'!C46*'recording sheet'!G46</f>
        <v>#DIV/0!</v>
      </c>
      <c r="E46" s="6">
        <f>'recording sheet'!A46</f>
        <v>0</v>
      </c>
      <c r="F46" s="6">
        <f>'recording sheet'!B46</f>
        <v>0</v>
      </c>
      <c r="G46" s="6">
        <f>'recording sheet'!D46</f>
        <v>0</v>
      </c>
      <c r="H46" s="6">
        <f>'recording sheet'!E46</f>
        <v>0</v>
      </c>
      <c r="I46" s="6">
        <f>'recording sheet'!F46</f>
        <v>0</v>
      </c>
      <c r="J46" s="7" t="b">
        <f>IF(OR(E46=$A$3),D46)</f>
        <v>0</v>
      </c>
    </row>
    <row r="47" spans="1:10" ht="15">
      <c r="A47" s="7">
        <f>'recording sheet'!I47</f>
        <v>0</v>
      </c>
      <c r="B47" s="7">
        <f>'recording sheet'!O47</f>
        <v>0</v>
      </c>
      <c r="C47" s="7">
        <f>B47-A47</f>
        <v>0</v>
      </c>
      <c r="D47" s="7" t="e">
        <f>C47/'recording sheet'!C47*'recording sheet'!G47</f>
        <v>#DIV/0!</v>
      </c>
      <c r="E47" s="6">
        <f>'recording sheet'!A47</f>
        <v>0</v>
      </c>
      <c r="F47" s="6">
        <f>'recording sheet'!B47</f>
        <v>0</v>
      </c>
      <c r="G47" s="6">
        <f>'recording sheet'!D47</f>
        <v>0</v>
      </c>
      <c r="H47" s="6">
        <f>'recording sheet'!E47</f>
        <v>0</v>
      </c>
      <c r="I47" s="6">
        <f>'recording sheet'!F47</f>
        <v>0</v>
      </c>
      <c r="J47" s="7" t="b">
        <f>IF(OR(E47=$A$3),D47)</f>
        <v>0</v>
      </c>
    </row>
    <row r="48" spans="1:10" ht="15">
      <c r="A48" s="7">
        <f>'recording sheet'!I48</f>
        <v>0</v>
      </c>
      <c r="B48" s="7">
        <f>'recording sheet'!O48</f>
        <v>0</v>
      </c>
      <c r="C48" s="7">
        <f>B48-A48</f>
        <v>0</v>
      </c>
      <c r="D48" s="7" t="e">
        <f>C48/'recording sheet'!C48*'recording sheet'!G48</f>
        <v>#DIV/0!</v>
      </c>
      <c r="E48" s="6">
        <f>'recording sheet'!A48</f>
        <v>0</v>
      </c>
      <c r="F48" s="6">
        <f>'recording sheet'!B48</f>
        <v>0</v>
      </c>
      <c r="G48" s="6">
        <f>'recording sheet'!D48</f>
        <v>0</v>
      </c>
      <c r="H48" s="6">
        <f>'recording sheet'!E48</f>
        <v>0</v>
      </c>
      <c r="I48" s="6">
        <f>'recording sheet'!F48</f>
        <v>0</v>
      </c>
      <c r="J48" s="7" t="b">
        <f>IF(OR(E48=$A$3),D48)</f>
        <v>0</v>
      </c>
    </row>
    <row r="49" spans="1:10" ht="15">
      <c r="A49" s="7">
        <f>'recording sheet'!I49</f>
        <v>0</v>
      </c>
      <c r="B49" s="7">
        <f>'recording sheet'!O49</f>
        <v>0</v>
      </c>
      <c r="C49" s="7">
        <f>B49-A49</f>
        <v>0</v>
      </c>
      <c r="D49" s="7" t="e">
        <f>C49/'recording sheet'!C49*'recording sheet'!G49</f>
        <v>#DIV/0!</v>
      </c>
      <c r="E49" s="6">
        <f>'recording sheet'!A49</f>
        <v>0</v>
      </c>
      <c r="F49" s="6">
        <f>'recording sheet'!B49</f>
        <v>0</v>
      </c>
      <c r="G49" s="6">
        <f>'recording sheet'!D49</f>
        <v>0</v>
      </c>
      <c r="H49" s="6">
        <f>'recording sheet'!E49</f>
        <v>0</v>
      </c>
      <c r="I49" s="6">
        <f>'recording sheet'!F49</f>
        <v>0</v>
      </c>
      <c r="J49" s="7" t="b">
        <f>IF(OR(E49=$A$3),D49)</f>
        <v>0</v>
      </c>
    </row>
    <row r="50" spans="1:10" ht="15">
      <c r="A50" s="7">
        <f>'recording sheet'!I50</f>
        <v>0</v>
      </c>
      <c r="B50" s="7">
        <f>'recording sheet'!O50</f>
        <v>0</v>
      </c>
      <c r="C50" s="7">
        <f>B50-A50</f>
        <v>0</v>
      </c>
      <c r="D50" s="7" t="e">
        <f>C50/'recording sheet'!C50*'recording sheet'!G50</f>
        <v>#DIV/0!</v>
      </c>
      <c r="E50" s="6">
        <f>'recording sheet'!A50</f>
        <v>0</v>
      </c>
      <c r="F50" s="6">
        <f>'recording sheet'!B50</f>
        <v>0</v>
      </c>
      <c r="G50" s="6">
        <f>'recording sheet'!D50</f>
        <v>0</v>
      </c>
      <c r="H50" s="6">
        <f>'recording sheet'!E50</f>
        <v>0</v>
      </c>
      <c r="I50" s="6">
        <f>'recording sheet'!F50</f>
        <v>0</v>
      </c>
      <c r="J50" s="7" t="b">
        <f>IF(OR(E50=$A$3),D50)</f>
        <v>0</v>
      </c>
    </row>
    <row r="51" spans="1:10" ht="15">
      <c r="A51" s="7">
        <f>'recording sheet'!I51</f>
        <v>0</v>
      </c>
      <c r="B51" s="7">
        <f>'recording sheet'!O51</f>
        <v>0</v>
      </c>
      <c r="C51" s="7">
        <f>B51-A51</f>
        <v>0</v>
      </c>
      <c r="D51" s="7" t="e">
        <f>C51/'recording sheet'!C51*'recording sheet'!G51</f>
        <v>#DIV/0!</v>
      </c>
      <c r="E51" s="6">
        <f>'recording sheet'!A51</f>
        <v>0</v>
      </c>
      <c r="F51" s="6">
        <f>'recording sheet'!B51</f>
        <v>0</v>
      </c>
      <c r="G51" s="6">
        <f>'recording sheet'!D51</f>
        <v>0</v>
      </c>
      <c r="H51" s="6">
        <f>'recording sheet'!E51</f>
        <v>0</v>
      </c>
      <c r="I51" s="6">
        <f>'recording sheet'!F51</f>
        <v>0</v>
      </c>
      <c r="J51" s="7" t="b">
        <f>IF(OR(E51=$A$3),D51)</f>
        <v>0</v>
      </c>
    </row>
  </sheetData>
  <sheetProtection/>
  <autoFilter ref="A4:J51">
    <sortState ref="A5:J51">
      <sortCondition sortBy="value" ref="J5:J5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51"/>
  <sheetViews>
    <sheetView zoomScalePageLayoutView="0" workbookViewId="0" topLeftCell="A1">
      <selection activeCell="K3" sqref="K3"/>
    </sheetView>
  </sheetViews>
  <sheetFormatPr defaultColWidth="9.140625" defaultRowHeight="15"/>
  <cols>
    <col min="3" max="3" width="9.421875" style="0" bestFit="1" customWidth="1"/>
    <col min="4" max="4" width="12.00390625" style="0" bestFit="1" customWidth="1"/>
    <col min="6" max="6" width="10.421875" style="0" bestFit="1" customWidth="1"/>
    <col min="8" max="8" width="16.00390625" style="0" bestFit="1" customWidth="1"/>
    <col min="9" max="9" width="16.140625" style="0" bestFit="1" customWidth="1"/>
    <col min="10" max="10" width="13.140625" style="0" bestFit="1" customWidth="1"/>
  </cols>
  <sheetData>
    <row r="3" spans="1:4" ht="15">
      <c r="A3" s="6" t="s">
        <v>352</v>
      </c>
      <c r="B3" s="6"/>
      <c r="C3" s="6"/>
      <c r="D3" s="6"/>
    </row>
    <row r="4" spans="1:10" ht="15">
      <c r="A4" s="6" t="s">
        <v>4</v>
      </c>
      <c r="B4" s="6" t="s">
        <v>6</v>
      </c>
      <c r="C4" s="6" t="s">
        <v>7</v>
      </c>
      <c r="D4" s="6" t="s">
        <v>8</v>
      </c>
      <c r="E4" s="6" t="str">
        <f>'recording sheet'!A4</f>
        <v>type</v>
      </c>
      <c r="F4" s="6" t="str">
        <f>'recording sheet'!B4</f>
        <v>Class</v>
      </c>
      <c r="G4" s="6" t="str">
        <f>'recording sheet'!D4</f>
        <v>Sail number</v>
      </c>
      <c r="H4" s="6" t="str">
        <f>'recording sheet'!E4</f>
        <v>Helm</v>
      </c>
      <c r="I4" s="6" t="str">
        <f>'recording sheet'!F4</f>
        <v>Crew</v>
      </c>
      <c r="J4" t="s">
        <v>249</v>
      </c>
    </row>
    <row r="5" spans="1:10" ht="15">
      <c r="A5" s="7">
        <f>'recording sheet'!I14</f>
        <v>0.4902777777777778</v>
      </c>
      <c r="B5" s="7">
        <f>'recording sheet'!O14</f>
        <v>0.5816898148148147</v>
      </c>
      <c r="C5" s="7">
        <f>B5-A5</f>
        <v>0.09141203703703693</v>
      </c>
      <c r="D5" s="7">
        <f>C5/'recording sheet'!C14*'recording sheet'!G14</f>
        <v>0.08900879945183732</v>
      </c>
      <c r="E5" s="6" t="str">
        <f>'recording sheet'!A14</f>
        <v>slow</v>
      </c>
      <c r="F5" s="6" t="str">
        <f>'recording sheet'!B14</f>
        <v>Blaze</v>
      </c>
      <c r="G5" s="6">
        <f>'recording sheet'!D14</f>
        <v>661</v>
      </c>
      <c r="H5" s="6" t="str">
        <f>'recording sheet'!E14</f>
        <v>Ben Harden</v>
      </c>
      <c r="I5" s="6">
        <f>'recording sheet'!F14</f>
        <v>0</v>
      </c>
      <c r="J5" s="7">
        <f>IF(OR(E5=$A$3),D5)</f>
        <v>0.08900879945183732</v>
      </c>
    </row>
    <row r="6" spans="1:10" ht="15">
      <c r="A6" s="7">
        <f>'recording sheet'!I25</f>
        <v>0.4902777777777778</v>
      </c>
      <c r="B6" s="7">
        <f>'recording sheet'!O25</f>
        <v>0.6178819444444444</v>
      </c>
      <c r="C6" s="7">
        <f>B6-A6</f>
        <v>0.12760416666666663</v>
      </c>
      <c r="D6" s="7">
        <f>C6/'recording sheet'!C25*'recording sheet'!G25</f>
        <v>0.10290658602150535</v>
      </c>
      <c r="E6" s="6" t="str">
        <f>'recording sheet'!A25</f>
        <v>slow</v>
      </c>
      <c r="F6" s="6" t="str">
        <f>'recording sheet'!B25</f>
        <v>Feva</v>
      </c>
      <c r="G6" s="6">
        <f>'recording sheet'!D25</f>
        <v>4102</v>
      </c>
      <c r="H6" s="6" t="str">
        <f>'recording sheet'!E25</f>
        <v>Clara Jones</v>
      </c>
      <c r="I6" s="6" t="str">
        <f>'recording sheet'!F25</f>
        <v>Amelie Curtis</v>
      </c>
      <c r="J6" s="7">
        <f>IF(OR(E6=$A$3),D6)</f>
        <v>0.10290658602150535</v>
      </c>
    </row>
    <row r="7" spans="1:10" ht="15">
      <c r="A7" s="7">
        <f>'recording sheet'!I11</f>
        <v>0.4902777777777778</v>
      </c>
      <c r="B7" s="7">
        <f>'recording sheet'!O11</f>
        <v>0.6163888888888889</v>
      </c>
      <c r="C7" s="7">
        <f>B7-A7</f>
        <v>0.12611111111111106</v>
      </c>
      <c r="D7" s="7">
        <f>C7/'recording sheet'!C11*'recording sheet'!G11</f>
        <v>0.11742189116490788</v>
      </c>
      <c r="E7" s="6" t="str">
        <f>'recording sheet'!A11</f>
        <v>slow</v>
      </c>
      <c r="F7" s="6" t="str">
        <f>'recording sheet'!B11</f>
        <v>Laser Vago XD</v>
      </c>
      <c r="G7" s="6">
        <f>'recording sheet'!D11</f>
        <v>1218</v>
      </c>
      <c r="H7" s="6" t="str">
        <f>'recording sheet'!E11</f>
        <v>John Berrington</v>
      </c>
      <c r="I7" s="6" t="str">
        <f>'recording sheet'!F11</f>
        <v>Fef Griffin</v>
      </c>
      <c r="J7" s="7">
        <f>IF(OR(E7=$A$3),D7)</f>
        <v>0.11742189116490788</v>
      </c>
    </row>
    <row r="8" spans="1:10" ht="15">
      <c r="A8" s="7">
        <f>'recording sheet'!I5</f>
        <v>0.5473726851851851</v>
      </c>
      <c r="B8" s="7">
        <f>'recording sheet'!O5</f>
        <v>0.6051967592592592</v>
      </c>
      <c r="C8" s="7">
        <f>B8-A8</f>
        <v>0.05782407407407408</v>
      </c>
      <c r="D8" s="7">
        <f>C8/'recording sheet'!C5*'recording sheet'!G5</f>
        <v>0.09918366050441524</v>
      </c>
      <c r="E8" s="6" t="str">
        <f>'recording sheet'!A5</f>
        <v>cat</v>
      </c>
      <c r="F8" s="6" t="str">
        <f>'recording sheet'!B5</f>
        <v>Nacra 20</v>
      </c>
      <c r="G8" s="6">
        <f>'recording sheet'!D5</f>
        <v>44</v>
      </c>
      <c r="H8" s="6" t="str">
        <f>'recording sheet'!E5</f>
        <v>Chris King</v>
      </c>
      <c r="I8" s="6" t="str">
        <f>'recording sheet'!F5</f>
        <v>Alasdair Rish</v>
      </c>
      <c r="J8" s="7" t="b">
        <f>IF(OR(E8=$A$3),D8)</f>
        <v>0</v>
      </c>
    </row>
    <row r="9" spans="1:10" ht="15">
      <c r="A9" s="7">
        <f>'recording sheet'!I6</f>
        <v>0.547962962962963</v>
      </c>
      <c r="B9" s="7">
        <f>'recording sheet'!O6</f>
        <v>0.6089583333333334</v>
      </c>
      <c r="C9" s="7">
        <f>B9-A9</f>
        <v>0.060995370370370394</v>
      </c>
      <c r="D9" s="7">
        <f>C9/'recording sheet'!C6*'recording sheet'!G6</f>
        <v>0.08996367311264071</v>
      </c>
      <c r="E9" s="6" t="str">
        <f>'recording sheet'!A6</f>
        <v>cat</v>
      </c>
      <c r="F9" s="6" t="str">
        <f>'recording sheet'!B6</f>
        <v>F18</v>
      </c>
      <c r="G9" s="6" t="str">
        <f>'recording sheet'!D6</f>
        <v>GBR1577</v>
      </c>
      <c r="H9" s="6" t="str">
        <f>'recording sheet'!E6</f>
        <v>Tim Neal</v>
      </c>
      <c r="I9" s="6" t="str">
        <f>'recording sheet'!F6</f>
        <v>Chris Neal</v>
      </c>
      <c r="J9" s="7" t="b">
        <f>IF(OR(E9=$A$3),D9)</f>
        <v>0</v>
      </c>
    </row>
    <row r="10" spans="1:10" ht="15">
      <c r="A10" s="7">
        <f>'recording sheet'!I7</f>
        <v>0.5680555555555555</v>
      </c>
      <c r="B10" s="7">
        <f>'recording sheet'!O7</f>
        <v>0.641099537037037</v>
      </c>
      <c r="C10" s="7">
        <f>B10-A10</f>
        <v>0.0730439814814815</v>
      </c>
      <c r="D10" s="7">
        <f>C10/'recording sheet'!C7*'recording sheet'!G7</f>
        <v>0.10773448596088717</v>
      </c>
      <c r="E10" s="6" t="str">
        <f>'recording sheet'!A7</f>
        <v>cat</v>
      </c>
      <c r="F10" s="6" t="str">
        <f>'recording sheet'!B7</f>
        <v>F18</v>
      </c>
      <c r="G10" s="6">
        <f>'recording sheet'!D7</f>
        <v>1421</v>
      </c>
      <c r="H10" s="6" t="str">
        <f>'recording sheet'!E7</f>
        <v>Richard Golden</v>
      </c>
      <c r="I10" s="6" t="str">
        <f>'recording sheet'!F7</f>
        <v>Charles Howting</v>
      </c>
      <c r="J10" s="7" t="b">
        <f>IF(OR(E10=$A$3),D10)</f>
        <v>0</v>
      </c>
    </row>
    <row r="11" spans="1:10" ht="15">
      <c r="A11" s="7">
        <f>'recording sheet'!I8</f>
        <v>0.5619675925925925</v>
      </c>
      <c r="B11" s="7">
        <f>'recording sheet'!O8</f>
        <v>0.6387731481481481</v>
      </c>
      <c r="C11" s="7">
        <f>B11-A11</f>
        <v>0.07680555555555557</v>
      </c>
      <c r="D11" s="7">
        <f>C11/'recording sheet'!C8*'recording sheet'!G8</f>
        <v>0.11328253031792858</v>
      </c>
      <c r="E11" s="6" t="str">
        <f>'recording sheet'!A8</f>
        <v>cat</v>
      </c>
      <c r="F11" s="6" t="str">
        <f>'recording sheet'!B8</f>
        <v>F18</v>
      </c>
      <c r="G11" s="6">
        <f>'recording sheet'!D8</f>
        <v>524</v>
      </c>
      <c r="H11" s="6" t="str">
        <f>'recording sheet'!E8</f>
        <v>Tony Stokes</v>
      </c>
      <c r="I11" s="6" t="str">
        <f>'recording sheet'!F8</f>
        <v>Natasha WilsonT</v>
      </c>
      <c r="J11" s="7" t="b">
        <f>IF(OR(E11=$A$3),D11)</f>
        <v>0</v>
      </c>
    </row>
    <row r="12" spans="1:10" ht="15">
      <c r="A12" s="7">
        <f>'recording sheet'!I9</f>
        <v>0.5497916666666667</v>
      </c>
      <c r="B12" s="7">
        <f>'recording sheet'!O9</f>
        <v>0.6160532407407407</v>
      </c>
      <c r="C12" s="7">
        <f>B12-A12</f>
        <v>0.06626157407407407</v>
      </c>
      <c r="D12" s="7">
        <f>C12/'recording sheet'!C9*'recording sheet'!G9</f>
        <v>0.1028906429721647</v>
      </c>
      <c r="E12" s="6" t="str">
        <f>'recording sheet'!A9</f>
        <v>cat</v>
      </c>
      <c r="F12" s="6" t="str">
        <f>'recording sheet'!B9</f>
        <v>Tornado</v>
      </c>
      <c r="G12" s="6">
        <f>'recording sheet'!D9</f>
        <v>435</v>
      </c>
      <c r="H12" s="6" t="str">
        <f>'recording sheet'!E9</f>
        <v>Kevin Dutch</v>
      </c>
      <c r="I12" s="6" t="str">
        <f>'recording sheet'!F9</f>
        <v>David Oakley</v>
      </c>
      <c r="J12" s="7" t="b">
        <f>IF(OR(E12=$A$3),D12)</f>
        <v>0</v>
      </c>
    </row>
    <row r="13" spans="1:10" ht="15">
      <c r="A13" s="7">
        <f>'recording sheet'!I10</f>
        <v>0.5538194444444444</v>
      </c>
      <c r="B13" s="7">
        <f>'recording sheet'!O10</f>
        <v>0.627337962962963</v>
      </c>
      <c r="C13" s="7">
        <f>B13-A13</f>
        <v>0.07351851851851854</v>
      </c>
      <c r="D13" s="7">
        <f>C13/'recording sheet'!C10*'recording sheet'!G10</f>
        <v>0.1141591902461468</v>
      </c>
      <c r="E13" s="6" t="str">
        <f>'recording sheet'!A10</f>
        <v>cat</v>
      </c>
      <c r="F13" s="6" t="str">
        <f>'recording sheet'!B10</f>
        <v>Tornado</v>
      </c>
      <c r="G13" s="6">
        <f>'recording sheet'!D10</f>
        <v>402</v>
      </c>
      <c r="H13" s="6" t="str">
        <f>'recording sheet'!E10</f>
        <v>Robert Govier</v>
      </c>
      <c r="I13" s="6" t="str">
        <f>'recording sheet'!F10</f>
        <v>David Figgis</v>
      </c>
      <c r="J13" s="7" t="b">
        <f>IF(OR(E13=$A$3),D13)</f>
        <v>0</v>
      </c>
    </row>
    <row r="14" spans="1:10" ht="15">
      <c r="A14" s="7">
        <f>'recording sheet'!I12</f>
        <v>0.4902777777777778</v>
      </c>
      <c r="B14" s="7">
        <f>'recording sheet'!O12</f>
        <v>0.5695601851851851</v>
      </c>
      <c r="C14" s="7">
        <f>B14-A14</f>
        <v>0.07928240740740733</v>
      </c>
      <c r="D14" s="7">
        <f>C14/'recording sheet'!C12*'recording sheet'!G12</f>
        <v>0.09621651384394093</v>
      </c>
      <c r="E14" s="6" t="str">
        <f>'recording sheet'!A12</f>
        <v>fast</v>
      </c>
      <c r="F14" s="6" t="str">
        <f>'recording sheet'!B12</f>
        <v>Dart 18</v>
      </c>
      <c r="G14" s="6">
        <f>'recording sheet'!D12</f>
        <v>7962</v>
      </c>
      <c r="H14" s="6" t="str">
        <f>'recording sheet'!E12</f>
        <v>Mark Robson</v>
      </c>
      <c r="I14" s="6" t="str">
        <f>'recording sheet'!F12</f>
        <v>Kerra Pearce</v>
      </c>
      <c r="J14" s="7" t="b">
        <f>IF(OR(E14=$A$3),D14)</f>
        <v>0</v>
      </c>
    </row>
    <row r="15" spans="1:10" ht="15">
      <c r="A15" s="7">
        <f>'recording sheet'!I13</f>
        <v>0.5602314814814815</v>
      </c>
      <c r="B15" s="7">
        <f>'recording sheet'!O13</f>
        <v>0.633599537037037</v>
      </c>
      <c r="C15" s="7">
        <f>B15-A15</f>
        <v>0.07336805555555548</v>
      </c>
      <c r="D15" s="7">
        <f>C15/'recording sheet'!C13*'recording sheet'!G13</f>
        <v>0.11392555210489981</v>
      </c>
      <c r="E15" s="6" t="str">
        <f>'recording sheet'!A13</f>
        <v>cat</v>
      </c>
      <c r="F15" s="6" t="str">
        <f>'recording sheet'!B13</f>
        <v>Tornado</v>
      </c>
      <c r="G15" s="6">
        <f>'recording sheet'!D13</f>
        <v>400</v>
      </c>
      <c r="H15" s="6" t="str">
        <f>'recording sheet'!E13</f>
        <v>Richard Ledger</v>
      </c>
      <c r="I15" s="6" t="str">
        <f>'recording sheet'!F13</f>
        <v>Paul Moore</v>
      </c>
      <c r="J15" s="7" t="b">
        <f>IF(OR(E15=$A$3),D15)</f>
        <v>0</v>
      </c>
    </row>
    <row r="16" spans="1:10" ht="15">
      <c r="A16" s="7">
        <f>'recording sheet'!I15</f>
        <v>0.5501157407407408</v>
      </c>
      <c r="B16" s="7">
        <f>'recording sheet'!O15</f>
        <v>0.6166319444444445</v>
      </c>
      <c r="C16" s="7">
        <f>B16-A16</f>
        <v>0.0665162037037037</v>
      </c>
      <c r="D16" s="7">
        <f>C16/'recording sheet'!C15*'recording sheet'!G15</f>
        <v>0.09810649513820606</v>
      </c>
      <c r="E16" s="6" t="str">
        <f>'recording sheet'!A15</f>
        <v>cat</v>
      </c>
      <c r="F16" s="6" t="str">
        <f>'recording sheet'!B15</f>
        <v>F18</v>
      </c>
      <c r="G16" s="6" t="str">
        <f>'recording sheet'!D15</f>
        <v>GBR514</v>
      </c>
      <c r="H16" s="6" t="str">
        <f>'recording sheet'!E15</f>
        <v>Nick Barnes</v>
      </c>
      <c r="I16" s="6" t="str">
        <f>'recording sheet'!F15</f>
        <v>Neil Baldry</v>
      </c>
      <c r="J16" s="7" t="b">
        <f>IF(OR(E16=$A$3),D16)</f>
        <v>0</v>
      </c>
    </row>
    <row r="17" spans="1:10" ht="15">
      <c r="A17" s="7">
        <f>'recording sheet'!I16</f>
        <v>0.5526620370370371</v>
      </c>
      <c r="B17" s="7">
        <f>'recording sheet'!O16</f>
        <v>0.6222106481481481</v>
      </c>
      <c r="C17" s="7">
        <f>B17-A17</f>
        <v>0.06954861111111099</v>
      </c>
      <c r="D17" s="7">
        <f>C17/'recording sheet'!C16*'recording sheet'!G16</f>
        <v>0.10257907243526695</v>
      </c>
      <c r="E17" s="6" t="str">
        <f>'recording sheet'!A16</f>
        <v>cat</v>
      </c>
      <c r="F17" s="6" t="str">
        <f>'recording sheet'!B16</f>
        <v>F18</v>
      </c>
      <c r="G17" s="6">
        <f>'recording sheet'!D16</f>
        <v>1234</v>
      </c>
      <c r="H17" s="6" t="str">
        <f>'recording sheet'!E16</f>
        <v>David White</v>
      </c>
      <c r="I17" s="6" t="str">
        <f>'recording sheet'!F16</f>
        <v>Harry Willett</v>
      </c>
      <c r="J17" s="7" t="b">
        <f>IF(OR(E17=$A$3),D17)</f>
        <v>0</v>
      </c>
    </row>
    <row r="18" spans="1:10" ht="15">
      <c r="A18" s="7">
        <f>'recording sheet'!I17</f>
        <v>0.5428472222222223</v>
      </c>
      <c r="B18" s="7">
        <f>'recording sheet'!O17</f>
        <v>0.594224537037037</v>
      </c>
      <c r="C18" s="7">
        <f>B18-A18</f>
        <v>0.05137731481481478</v>
      </c>
      <c r="D18" s="7">
        <f>C18/'recording sheet'!C17*'recording sheet'!G17</f>
        <v>0.08812575439933924</v>
      </c>
      <c r="E18" s="6" t="str">
        <f>'recording sheet'!A17</f>
        <v>cat</v>
      </c>
      <c r="F18" s="6" t="str">
        <f>'recording sheet'!B17</f>
        <v>Nacra 20</v>
      </c>
      <c r="G18" s="6">
        <f>'recording sheet'!D17</f>
        <v>167</v>
      </c>
      <c r="H18" s="6" t="str">
        <f>'recording sheet'!E17</f>
        <v>Nick Elmore</v>
      </c>
      <c r="I18" s="6" t="str">
        <f>'recording sheet'!F17</f>
        <v>Andrew Wood</v>
      </c>
      <c r="J18" s="7" t="b">
        <f>IF(OR(E18=$A$3),D18)</f>
        <v>0</v>
      </c>
    </row>
    <row r="19" spans="1:10" ht="15">
      <c r="A19" s="7">
        <f>'recording sheet'!I18</f>
        <v>0.5508680555555555</v>
      </c>
      <c r="B19" s="7">
        <f>'recording sheet'!O18</f>
        <v>0.6256828703703704</v>
      </c>
      <c r="C19" s="7">
        <f>B19-A19</f>
        <v>0.07481481481481489</v>
      </c>
      <c r="D19" s="7">
        <f>C19/'recording sheet'!C18*'recording sheet'!G18</f>
        <v>0.1103463345351252</v>
      </c>
      <c r="E19" s="6" t="str">
        <f>'recording sheet'!A18</f>
        <v>cat</v>
      </c>
      <c r="F19" s="6" t="str">
        <f>'recording sheet'!B18</f>
        <v>F18</v>
      </c>
      <c r="G19" s="6" t="str">
        <f>'recording sheet'!D18</f>
        <v>GBR29</v>
      </c>
      <c r="H19" s="6" t="str">
        <f>'recording sheet'!E18</f>
        <v>Ghislain Melaine</v>
      </c>
      <c r="I19" s="6" t="str">
        <f>'recording sheet'!F18</f>
        <v>James Stacey</v>
      </c>
      <c r="J19" s="7" t="b">
        <f>IF(OR(E19=$A$3),D19)</f>
        <v>0</v>
      </c>
    </row>
    <row r="20" spans="1:10" ht="15">
      <c r="A20" s="7">
        <f>'recording sheet'!I19</f>
        <v>0.5499421296296296</v>
      </c>
      <c r="B20" s="7">
        <f>'recording sheet'!O19</f>
        <v>0.6139351851851852</v>
      </c>
      <c r="C20" s="7">
        <f>B20-A20</f>
        <v>0.06399305555555557</v>
      </c>
      <c r="D20" s="7">
        <f>C20/'recording sheet'!C19*'recording sheet'!G19</f>
        <v>0.09438503769255983</v>
      </c>
      <c r="E20" s="6" t="str">
        <f>'recording sheet'!A19</f>
        <v>cat</v>
      </c>
      <c r="F20" s="6" t="str">
        <f>'recording sheet'!B19</f>
        <v>F18</v>
      </c>
      <c r="G20" s="6" t="str">
        <f>'recording sheet'!D19</f>
        <v>GBR521</v>
      </c>
      <c r="H20" s="6" t="str">
        <f>'recording sheet'!E19</f>
        <v>Grant Piggott</v>
      </c>
      <c r="I20" s="6" t="str">
        <f>'recording sheet'!F19</f>
        <v>Simon Farren</v>
      </c>
      <c r="J20" s="7" t="b">
        <f>IF(OR(E20=$A$3),D20)</f>
        <v>0</v>
      </c>
    </row>
    <row r="21" spans="1:10" ht="15">
      <c r="A21" s="7">
        <f>'recording sheet'!I20</f>
        <v>0.5672569444444444</v>
      </c>
      <c r="B21" s="7">
        <f>'recording sheet'!O20</f>
        <v>0.65875</v>
      </c>
      <c r="C21" s="7">
        <f>B21-A21</f>
        <v>0.09149305555555554</v>
      </c>
      <c r="D21" s="7">
        <f>C21/'recording sheet'!C20*'recording sheet'!G20</f>
        <v>0.13494550966896096</v>
      </c>
      <c r="E21" s="6" t="str">
        <f>'recording sheet'!A20</f>
        <v>cat</v>
      </c>
      <c r="F21" s="6" t="str">
        <f>'recording sheet'!B20</f>
        <v>F18</v>
      </c>
      <c r="G21" s="6">
        <f>'recording sheet'!D20</f>
        <v>5</v>
      </c>
      <c r="H21" s="6" t="str">
        <f>'recording sheet'!E20</f>
        <v>Peter King</v>
      </c>
      <c r="I21" s="6" t="str">
        <f>'recording sheet'!F20</f>
        <v>Cherri Farren</v>
      </c>
      <c r="J21" s="7" t="b">
        <f>IF(OR(E21=$A$3),D21)</f>
        <v>0</v>
      </c>
    </row>
    <row r="22" spans="1:10" ht="15">
      <c r="A22" s="7">
        <f>'recording sheet'!I21</f>
        <v>0.535162037037037</v>
      </c>
      <c r="B22" s="7">
        <f>'recording sheet'!O21</f>
        <v>0.5803125</v>
      </c>
      <c r="C22" s="7">
        <f>B22-A22</f>
        <v>0.04515046296296299</v>
      </c>
      <c r="D22" s="7">
        <f>C22/'recording sheet'!C21*'recording sheet'!G21</f>
        <v>0.07977113597696642</v>
      </c>
      <c r="E22" s="6" t="str">
        <f>'recording sheet'!A21</f>
        <v>cat</v>
      </c>
      <c r="F22" s="6" t="str">
        <f>'recording sheet'!B21</f>
        <v>Vampire</v>
      </c>
      <c r="G22" s="6" t="str">
        <f>'recording sheet'!D21</f>
        <v>GBR1 </v>
      </c>
      <c r="H22" s="6" t="str">
        <f>'recording sheet'!E21</f>
        <v>Will Sunnocks</v>
      </c>
      <c r="I22" s="6" t="str">
        <f>'recording sheet'!F21</f>
        <v>Mark Self</v>
      </c>
      <c r="J22" s="7" t="b">
        <f>IF(OR(E22=$A$3),D22)</f>
        <v>0</v>
      </c>
    </row>
    <row r="23" spans="1:10" ht="15">
      <c r="A23" s="7">
        <f>'recording sheet'!I22</f>
        <v>0.5343518518518519</v>
      </c>
      <c r="B23" s="7">
        <f>'recording sheet'!O22</f>
        <v>0.5786111111111111</v>
      </c>
      <c r="C23" s="7">
        <f>B23-A23</f>
        <v>0.04425925925925922</v>
      </c>
      <c r="D23" s="7">
        <f>C23/'recording sheet'!C22*'recording sheet'!G22</f>
        <v>0.07819657112943325</v>
      </c>
      <c r="E23" s="6" t="str">
        <f>'recording sheet'!A22</f>
        <v>cat</v>
      </c>
      <c r="F23" s="6" t="str">
        <f>'recording sheet'!B22</f>
        <v>Vampire</v>
      </c>
      <c r="G23" s="6" t="str">
        <f>'recording sheet'!D22</f>
        <v>GBR2</v>
      </c>
      <c r="H23" s="6" t="str">
        <f>'recording sheet'!E22</f>
        <v>Kyle Stoneham</v>
      </c>
      <c r="I23" s="6" t="str">
        <f>'recording sheet'!F22</f>
        <v>Josy O'Brien</v>
      </c>
      <c r="J23" s="7" t="b">
        <f>IF(OR(E23=$A$3),D23)</f>
        <v>0</v>
      </c>
    </row>
    <row r="24" spans="1:10" ht="15">
      <c r="A24" s="7">
        <f>'recording sheet'!I23</f>
        <v>0.5487152777777778</v>
      </c>
      <c r="B24" s="7">
        <f>'recording sheet'!O23</f>
        <v>0.6085416666666666</v>
      </c>
      <c r="C24" s="7">
        <f>B24-A24</f>
        <v>0.059826388888888804</v>
      </c>
      <c r="D24" s="7">
        <f>C24/'recording sheet'!C23*'recording sheet'!G23</f>
        <v>0.0882395116355292</v>
      </c>
      <c r="E24" s="6" t="str">
        <f>'recording sheet'!A23</f>
        <v>cat</v>
      </c>
      <c r="F24" s="6" t="str">
        <f>'recording sheet'!B23</f>
        <v>F18</v>
      </c>
      <c r="G24" s="6" t="str">
        <f>'recording sheet'!D23</f>
        <v>GBR522</v>
      </c>
      <c r="H24" s="6" t="str">
        <f>'recording sheet'!E23</f>
        <v>Simon Northrup</v>
      </c>
      <c r="I24" s="6" t="str">
        <f>'recording sheet'!F23</f>
        <v>Caleb Cooper</v>
      </c>
      <c r="J24" s="7" t="b">
        <f>IF(OR(E24=$A$3),D24)</f>
        <v>0</v>
      </c>
    </row>
    <row r="25" spans="1:10" ht="15">
      <c r="A25" s="7">
        <f>'recording sheet'!I24</f>
        <v>0.5532523148148148</v>
      </c>
      <c r="B25" s="7">
        <f>'recording sheet'!O24</f>
        <v>0.6226967592592593</v>
      </c>
      <c r="C25" s="7">
        <f>B25-A25</f>
        <v>0.06944444444444442</v>
      </c>
      <c r="D25" s="7">
        <f>C25/'recording sheet'!C24*'recording sheet'!G24</f>
        <v>0.10242543428384134</v>
      </c>
      <c r="E25" s="6" t="str">
        <f>'recording sheet'!A24</f>
        <v>cat</v>
      </c>
      <c r="F25" s="6" t="str">
        <f>'recording sheet'!B24</f>
        <v>F18</v>
      </c>
      <c r="G25" s="6" t="str">
        <f>'recording sheet'!D24</f>
        <v>GBR503</v>
      </c>
      <c r="H25" s="6" t="str">
        <f>'recording sheet'!E24</f>
        <v>Matt Young</v>
      </c>
      <c r="I25" s="6" t="str">
        <f>'recording sheet'!F24</f>
        <v>Robbie-Jay Barka</v>
      </c>
      <c r="J25" s="7" t="b">
        <f>IF(OR(E25=$A$3),D25)</f>
        <v>0</v>
      </c>
    </row>
    <row r="26" spans="1:10" ht="15">
      <c r="A26" s="7">
        <f>'recording sheet'!I26</f>
        <v>0.4902777777777778</v>
      </c>
      <c r="B26" s="7">
        <f>'recording sheet'!O26</f>
        <v>0.5671759259259259</v>
      </c>
      <c r="C26" s="7">
        <f>B26-A26</f>
        <v>0.0768981481481481</v>
      </c>
      <c r="D26" s="7">
        <f>C26/'recording sheet'!C26*'recording sheet'!G26</f>
        <v>0.09332299532542246</v>
      </c>
      <c r="E26" s="6" t="str">
        <f>'recording sheet'!A26</f>
        <v>fast</v>
      </c>
      <c r="F26" s="6" t="str">
        <f>'recording sheet'!B26</f>
        <v>Dart 18</v>
      </c>
      <c r="G26" s="6">
        <f>'recording sheet'!D26</f>
        <v>7735</v>
      </c>
      <c r="H26" s="6" t="str">
        <f>'recording sheet'!E26</f>
        <v>Tony Dod</v>
      </c>
      <c r="I26" s="6">
        <f>'recording sheet'!F26</f>
        <v>0</v>
      </c>
      <c r="J26" s="7" t="b">
        <f>IF(OR(E26=$A$3),D26)</f>
        <v>0</v>
      </c>
    </row>
    <row r="27" spans="1:10" ht="15">
      <c r="A27" s="7">
        <f>'recording sheet'!I27</f>
        <v>0.4902777777777778</v>
      </c>
      <c r="B27" s="7">
        <f>'recording sheet'!O27</f>
        <v>0.5506481481481481</v>
      </c>
      <c r="C27" s="7">
        <f>B27-A27</f>
        <v>0.060370370370370297</v>
      </c>
      <c r="D27" s="7">
        <f>C27/'recording sheet'!C27*'recording sheet'!G27</f>
        <v>0.08826077539527821</v>
      </c>
      <c r="E27" s="6" t="str">
        <f>'recording sheet'!A27</f>
        <v>fast</v>
      </c>
      <c r="F27" s="6" t="str">
        <f>'recording sheet'!B27</f>
        <v>A Class</v>
      </c>
      <c r="G27" s="6" t="str">
        <f>'recording sheet'!D27</f>
        <v>GBR61</v>
      </c>
      <c r="H27" s="6" t="str">
        <f>'recording sheet'!E27</f>
        <v>Mick Davidson</v>
      </c>
      <c r="I27" s="6">
        <f>'recording sheet'!F27</f>
        <v>0</v>
      </c>
      <c r="J27" s="7" t="b">
        <f>IF(OR(E27=$A$3),D27)</f>
        <v>0</v>
      </c>
    </row>
    <row r="28" spans="1:10" ht="15">
      <c r="A28" s="7">
        <f>'recording sheet'!I28</f>
        <v>0.4902777777777778</v>
      </c>
      <c r="B28" s="7" t="str">
        <f>'recording sheet'!O28</f>
        <v>Retired</v>
      </c>
      <c r="C28" s="7" t="e">
        <f>B28-A28</f>
        <v>#VALUE!</v>
      </c>
      <c r="D28" s="7" t="e">
        <f>C28/'recording sheet'!C28*'recording sheet'!G28</f>
        <v>#VALUE!</v>
      </c>
      <c r="E28" s="6" t="str">
        <f>'recording sheet'!A28</f>
        <v>fast</v>
      </c>
      <c r="F28" s="6" t="str">
        <f>'recording sheet'!B28</f>
        <v>A Class</v>
      </c>
      <c r="G28" s="6" t="str">
        <f>'recording sheet'!D28</f>
        <v>ITA8</v>
      </c>
      <c r="H28" s="6" t="str">
        <f>'recording sheet'!E28</f>
        <v>David Williams</v>
      </c>
      <c r="I28" s="6">
        <f>'recording sheet'!F28</f>
        <v>0</v>
      </c>
      <c r="J28" s="7" t="b">
        <f>IF(OR(E28=$A$3),D28)</f>
        <v>0</v>
      </c>
    </row>
    <row r="29" spans="1:10" ht="15">
      <c r="A29" s="7">
        <f>'recording sheet'!I29</f>
        <v>0</v>
      </c>
      <c r="B29" s="7">
        <f>'recording sheet'!O29</f>
        <v>0</v>
      </c>
      <c r="C29" s="7">
        <f>B29-A29</f>
        <v>0</v>
      </c>
      <c r="D29" s="7" t="e">
        <f>C29/'recording sheet'!C29*'recording sheet'!G29</f>
        <v>#DIV/0!</v>
      </c>
      <c r="E29" s="6">
        <f>'recording sheet'!A29</f>
        <v>0</v>
      </c>
      <c r="F29" s="6">
        <f>'recording sheet'!B29</f>
        <v>0</v>
      </c>
      <c r="G29" s="6">
        <f>'recording sheet'!D29</f>
        <v>0</v>
      </c>
      <c r="H29" s="6">
        <f>'recording sheet'!E29</f>
        <v>0</v>
      </c>
      <c r="I29" s="6">
        <f>'recording sheet'!F29</f>
        <v>0</v>
      </c>
      <c r="J29" s="7" t="b">
        <f>IF(OR(E29=$A$3),D29)</f>
        <v>0</v>
      </c>
    </row>
    <row r="30" spans="1:10" ht="15">
      <c r="A30" s="7">
        <f>'recording sheet'!I30</f>
        <v>0</v>
      </c>
      <c r="B30" s="7">
        <f>'recording sheet'!O30</f>
        <v>0</v>
      </c>
      <c r="C30" s="7">
        <f>B30-A30</f>
        <v>0</v>
      </c>
      <c r="D30" s="7" t="e">
        <f>C30/'recording sheet'!C30*'recording sheet'!G30</f>
        <v>#DIV/0!</v>
      </c>
      <c r="E30" s="6">
        <f>'recording sheet'!A30</f>
        <v>0</v>
      </c>
      <c r="F30" s="6">
        <f>'recording sheet'!B30</f>
        <v>0</v>
      </c>
      <c r="G30" s="6">
        <f>'recording sheet'!D30</f>
        <v>0</v>
      </c>
      <c r="H30" s="6">
        <f>'recording sheet'!E30</f>
        <v>0</v>
      </c>
      <c r="I30" s="6">
        <f>'recording sheet'!F30</f>
        <v>0</v>
      </c>
      <c r="J30" s="7" t="b">
        <f>IF(OR(E30=$A$3),D30)</f>
        <v>0</v>
      </c>
    </row>
    <row r="31" spans="1:10" ht="15">
      <c r="A31" s="7">
        <f>'recording sheet'!I31</f>
        <v>0</v>
      </c>
      <c r="B31" s="7">
        <f>'recording sheet'!O31</f>
        <v>0</v>
      </c>
      <c r="C31" s="7">
        <f>B31-A31</f>
        <v>0</v>
      </c>
      <c r="D31" s="7" t="e">
        <f>C31/'recording sheet'!C31*'recording sheet'!G31</f>
        <v>#DIV/0!</v>
      </c>
      <c r="E31" s="6">
        <f>'recording sheet'!A31</f>
        <v>0</v>
      </c>
      <c r="F31" s="6">
        <f>'recording sheet'!B31</f>
        <v>0</v>
      </c>
      <c r="G31" s="6">
        <f>'recording sheet'!D31</f>
        <v>0</v>
      </c>
      <c r="H31" s="6">
        <f>'recording sheet'!E31</f>
        <v>0</v>
      </c>
      <c r="I31" s="6">
        <f>'recording sheet'!F31</f>
        <v>0</v>
      </c>
      <c r="J31" s="7" t="b">
        <f>IF(OR(E31=$A$3),D31)</f>
        <v>0</v>
      </c>
    </row>
    <row r="32" spans="1:10" ht="15">
      <c r="A32" s="7">
        <f>'recording sheet'!I32</f>
        <v>0</v>
      </c>
      <c r="B32" s="7">
        <f>'recording sheet'!O32</f>
        <v>0</v>
      </c>
      <c r="C32" s="7">
        <f>B32-A32</f>
        <v>0</v>
      </c>
      <c r="D32" s="7" t="e">
        <f>C32/'recording sheet'!C32*'recording sheet'!G32</f>
        <v>#DIV/0!</v>
      </c>
      <c r="E32" s="6">
        <f>'recording sheet'!A32</f>
        <v>0</v>
      </c>
      <c r="F32" s="6">
        <f>'recording sheet'!B32</f>
        <v>0</v>
      </c>
      <c r="G32" s="6">
        <f>'recording sheet'!D32</f>
        <v>0</v>
      </c>
      <c r="H32" s="6">
        <f>'recording sheet'!E32</f>
        <v>0</v>
      </c>
      <c r="I32" s="6">
        <f>'recording sheet'!F32</f>
        <v>0</v>
      </c>
      <c r="J32" s="7" t="b">
        <f>IF(OR(E32=$A$3),D32)</f>
        <v>0</v>
      </c>
    </row>
    <row r="33" spans="1:10" ht="15">
      <c r="A33" s="7">
        <f>'recording sheet'!I33</f>
        <v>0</v>
      </c>
      <c r="B33" s="7">
        <f>'recording sheet'!O33</f>
        <v>0</v>
      </c>
      <c r="C33" s="7">
        <f>B33-A33</f>
        <v>0</v>
      </c>
      <c r="D33" s="7" t="e">
        <f>C33/'recording sheet'!C33*'recording sheet'!G33</f>
        <v>#DIV/0!</v>
      </c>
      <c r="E33" s="6">
        <f>'recording sheet'!A33</f>
        <v>0</v>
      </c>
      <c r="F33" s="6">
        <f>'recording sheet'!B33</f>
        <v>0</v>
      </c>
      <c r="G33" s="6">
        <f>'recording sheet'!D33</f>
        <v>0</v>
      </c>
      <c r="H33" s="6">
        <f>'recording sheet'!E33</f>
        <v>0</v>
      </c>
      <c r="I33" s="6">
        <f>'recording sheet'!F33</f>
        <v>0</v>
      </c>
      <c r="J33" s="7" t="b">
        <f>IF(OR(E33=$A$3),D33)</f>
        <v>0</v>
      </c>
    </row>
    <row r="34" spans="1:10" ht="15">
      <c r="A34" s="7">
        <f>'recording sheet'!I34</f>
        <v>0</v>
      </c>
      <c r="B34" s="7">
        <f>'recording sheet'!O34</f>
        <v>0</v>
      </c>
      <c r="C34" s="7">
        <f>B34-A34</f>
        <v>0</v>
      </c>
      <c r="D34" s="7" t="e">
        <f>C34/'recording sheet'!C34*'recording sheet'!G34</f>
        <v>#DIV/0!</v>
      </c>
      <c r="E34" s="6">
        <f>'recording sheet'!A34</f>
        <v>0</v>
      </c>
      <c r="F34" s="6">
        <f>'recording sheet'!B34</f>
        <v>0</v>
      </c>
      <c r="G34" s="6">
        <f>'recording sheet'!D34</f>
        <v>0</v>
      </c>
      <c r="H34" s="6">
        <f>'recording sheet'!E34</f>
        <v>0</v>
      </c>
      <c r="I34" s="6">
        <f>'recording sheet'!F34</f>
        <v>0</v>
      </c>
      <c r="J34" s="7" t="b">
        <f>IF(OR(E34=$A$3),D34)</f>
        <v>0</v>
      </c>
    </row>
    <row r="35" spans="1:10" ht="15">
      <c r="A35" s="7">
        <f>'recording sheet'!I35</f>
        <v>0</v>
      </c>
      <c r="B35" s="7">
        <f>'recording sheet'!O35</f>
        <v>0</v>
      </c>
      <c r="C35" s="7">
        <f>B35-A35</f>
        <v>0</v>
      </c>
      <c r="D35" s="7" t="e">
        <f>C35/'recording sheet'!C35*'recording sheet'!G35</f>
        <v>#DIV/0!</v>
      </c>
      <c r="E35" s="6">
        <f>'recording sheet'!A35</f>
        <v>0</v>
      </c>
      <c r="F35" s="6">
        <f>'recording sheet'!B35</f>
        <v>0</v>
      </c>
      <c r="G35" s="6">
        <f>'recording sheet'!D35</f>
        <v>0</v>
      </c>
      <c r="H35" s="6">
        <f>'recording sheet'!E35</f>
        <v>0</v>
      </c>
      <c r="I35" s="6">
        <f>'recording sheet'!F35</f>
        <v>0</v>
      </c>
      <c r="J35" s="7" t="b">
        <f>IF(OR(E35=$A$3),D35)</f>
        <v>0</v>
      </c>
    </row>
    <row r="36" spans="1:10" ht="15">
      <c r="A36" s="7">
        <f>'recording sheet'!I36</f>
        <v>0</v>
      </c>
      <c r="B36" s="7">
        <f>'recording sheet'!O36</f>
        <v>0</v>
      </c>
      <c r="C36" s="7">
        <f>B36-A36</f>
        <v>0</v>
      </c>
      <c r="D36" s="7" t="e">
        <f>C36/'recording sheet'!C36*'recording sheet'!G36</f>
        <v>#DIV/0!</v>
      </c>
      <c r="E36" s="6">
        <f>'recording sheet'!A36</f>
        <v>0</v>
      </c>
      <c r="F36" s="6">
        <f>'recording sheet'!B36</f>
        <v>0</v>
      </c>
      <c r="G36" s="6">
        <f>'recording sheet'!D36</f>
        <v>0</v>
      </c>
      <c r="H36" s="6">
        <f>'recording sheet'!E36</f>
        <v>0</v>
      </c>
      <c r="I36" s="6">
        <f>'recording sheet'!F36</f>
        <v>0</v>
      </c>
      <c r="J36" s="7" t="b">
        <f>IF(OR(E36=$A$3),D36)</f>
        <v>0</v>
      </c>
    </row>
    <row r="37" spans="1:10" ht="15">
      <c r="A37" s="7">
        <f>'recording sheet'!I37</f>
        <v>0</v>
      </c>
      <c r="B37" s="7">
        <f>'recording sheet'!O37</f>
        <v>0</v>
      </c>
      <c r="C37" s="7">
        <f>B37-A37</f>
        <v>0</v>
      </c>
      <c r="D37" s="7" t="e">
        <f>C37/'recording sheet'!C37*'recording sheet'!G37</f>
        <v>#DIV/0!</v>
      </c>
      <c r="E37" s="6">
        <f>'recording sheet'!A37</f>
        <v>0</v>
      </c>
      <c r="F37" s="6">
        <f>'recording sheet'!B37</f>
        <v>0</v>
      </c>
      <c r="G37" s="6">
        <f>'recording sheet'!D37</f>
        <v>0</v>
      </c>
      <c r="H37" s="6">
        <f>'recording sheet'!E37</f>
        <v>0</v>
      </c>
      <c r="I37" s="6">
        <f>'recording sheet'!F37</f>
        <v>0</v>
      </c>
      <c r="J37" s="7" t="b">
        <f>IF(OR(E37=$A$3),D37)</f>
        <v>0</v>
      </c>
    </row>
    <row r="38" spans="1:10" ht="15">
      <c r="A38" s="7">
        <f>'recording sheet'!I38</f>
        <v>0</v>
      </c>
      <c r="B38" s="7">
        <f>'recording sheet'!O38</f>
        <v>0</v>
      </c>
      <c r="C38" s="7">
        <f>B38-A38</f>
        <v>0</v>
      </c>
      <c r="D38" s="7" t="e">
        <f>C38/'recording sheet'!C38*'recording sheet'!G38</f>
        <v>#DIV/0!</v>
      </c>
      <c r="E38" s="6">
        <f>'recording sheet'!A38</f>
        <v>0</v>
      </c>
      <c r="F38" s="6">
        <f>'recording sheet'!B38</f>
        <v>0</v>
      </c>
      <c r="G38" s="6">
        <f>'recording sheet'!D38</f>
        <v>0</v>
      </c>
      <c r="H38" s="6">
        <f>'recording sheet'!E38</f>
        <v>0</v>
      </c>
      <c r="I38" s="6">
        <f>'recording sheet'!F38</f>
        <v>0</v>
      </c>
      <c r="J38" s="7" t="b">
        <f>IF(OR(E38=$A$3),D38)</f>
        <v>0</v>
      </c>
    </row>
    <row r="39" spans="1:10" ht="15">
      <c r="A39" s="7">
        <f>'recording sheet'!I39</f>
        <v>0</v>
      </c>
      <c r="B39" s="7">
        <f>'recording sheet'!O39</f>
        <v>0</v>
      </c>
      <c r="C39" s="7">
        <f>B39-A39</f>
        <v>0</v>
      </c>
      <c r="D39" s="7" t="e">
        <f>C39/'recording sheet'!C39*'recording sheet'!G39</f>
        <v>#DIV/0!</v>
      </c>
      <c r="E39" s="6">
        <f>'recording sheet'!A39</f>
        <v>0</v>
      </c>
      <c r="F39" s="6">
        <f>'recording sheet'!B39</f>
        <v>0</v>
      </c>
      <c r="G39" s="6">
        <f>'recording sheet'!D39</f>
        <v>0</v>
      </c>
      <c r="H39" s="6">
        <f>'recording sheet'!E39</f>
        <v>0</v>
      </c>
      <c r="I39" s="6">
        <f>'recording sheet'!F39</f>
        <v>0</v>
      </c>
      <c r="J39" s="7" t="b">
        <f>IF(OR(E39=$A$3),D39)</f>
        <v>0</v>
      </c>
    </row>
    <row r="40" spans="1:10" ht="15">
      <c r="A40" s="7">
        <f>'recording sheet'!I40</f>
        <v>0</v>
      </c>
      <c r="B40" s="7">
        <f>'recording sheet'!O40</f>
        <v>0</v>
      </c>
      <c r="C40" s="7">
        <f>B40-A40</f>
        <v>0</v>
      </c>
      <c r="D40" s="7" t="e">
        <f>C40/'recording sheet'!C40*'recording sheet'!G40</f>
        <v>#DIV/0!</v>
      </c>
      <c r="E40" s="6">
        <f>'recording sheet'!A40</f>
        <v>0</v>
      </c>
      <c r="F40" s="6">
        <f>'recording sheet'!B40</f>
        <v>0</v>
      </c>
      <c r="G40" s="6">
        <f>'recording sheet'!D40</f>
        <v>0</v>
      </c>
      <c r="H40" s="6">
        <f>'recording sheet'!E40</f>
        <v>0</v>
      </c>
      <c r="I40" s="6">
        <f>'recording sheet'!F40</f>
        <v>0</v>
      </c>
      <c r="J40" s="7" t="b">
        <f>IF(OR(E40=$A$3),D40)</f>
        <v>0</v>
      </c>
    </row>
    <row r="41" spans="1:10" ht="15">
      <c r="A41" s="7">
        <f>'recording sheet'!I41</f>
        <v>0</v>
      </c>
      <c r="B41" s="7">
        <f>'recording sheet'!O41</f>
        <v>0</v>
      </c>
      <c r="C41" s="7">
        <f>B41-A41</f>
        <v>0</v>
      </c>
      <c r="D41" s="7" t="e">
        <f>C41/'recording sheet'!C41*'recording sheet'!G41</f>
        <v>#DIV/0!</v>
      </c>
      <c r="E41" s="6">
        <f>'recording sheet'!A41</f>
        <v>0</v>
      </c>
      <c r="F41" s="6">
        <f>'recording sheet'!B41</f>
        <v>0</v>
      </c>
      <c r="G41" s="6">
        <f>'recording sheet'!D41</f>
        <v>0</v>
      </c>
      <c r="H41" s="6">
        <f>'recording sheet'!E41</f>
        <v>0</v>
      </c>
      <c r="I41" s="6">
        <f>'recording sheet'!F41</f>
        <v>0</v>
      </c>
      <c r="J41" s="7" t="b">
        <f>IF(OR(E41=$A$3),D41)</f>
        <v>0</v>
      </c>
    </row>
    <row r="42" spans="1:10" ht="15">
      <c r="A42" s="7">
        <f>'recording sheet'!I42</f>
        <v>0</v>
      </c>
      <c r="B42" s="7">
        <f>'recording sheet'!O42</f>
        <v>0</v>
      </c>
      <c r="C42" s="7">
        <f>B42-A42</f>
        <v>0</v>
      </c>
      <c r="D42" s="7" t="e">
        <f>C42/'recording sheet'!C42*'recording sheet'!G42</f>
        <v>#DIV/0!</v>
      </c>
      <c r="E42" s="6">
        <f>'recording sheet'!A42</f>
        <v>0</v>
      </c>
      <c r="F42" s="6">
        <f>'recording sheet'!B42</f>
        <v>0</v>
      </c>
      <c r="G42" s="6">
        <f>'recording sheet'!D42</f>
        <v>0</v>
      </c>
      <c r="H42" s="6">
        <f>'recording sheet'!E42</f>
        <v>0</v>
      </c>
      <c r="I42" s="6">
        <f>'recording sheet'!F42</f>
        <v>0</v>
      </c>
      <c r="J42" s="7" t="b">
        <f>IF(OR(E42=$A$3),D42)</f>
        <v>0</v>
      </c>
    </row>
    <row r="43" spans="1:10" ht="15">
      <c r="A43" s="7">
        <f>'recording sheet'!I43</f>
        <v>0</v>
      </c>
      <c r="B43" s="7">
        <f>'recording sheet'!O43</f>
        <v>0</v>
      </c>
      <c r="C43" s="7">
        <f>B43-A43</f>
        <v>0</v>
      </c>
      <c r="D43" s="7" t="e">
        <f>C43/'recording sheet'!C43*'recording sheet'!G43</f>
        <v>#DIV/0!</v>
      </c>
      <c r="E43" s="6">
        <f>'recording sheet'!A43</f>
        <v>0</v>
      </c>
      <c r="F43" s="6">
        <f>'recording sheet'!B43</f>
        <v>0</v>
      </c>
      <c r="G43" s="6">
        <f>'recording sheet'!D43</f>
        <v>0</v>
      </c>
      <c r="H43" s="6">
        <f>'recording sheet'!E43</f>
        <v>0</v>
      </c>
      <c r="I43" s="6">
        <f>'recording sheet'!F43</f>
        <v>0</v>
      </c>
      <c r="J43" s="7" t="b">
        <f>IF(OR(E43=$A$3),D43)</f>
        <v>0</v>
      </c>
    </row>
    <row r="44" spans="1:10" ht="15">
      <c r="A44" s="7">
        <f>'recording sheet'!I44</f>
        <v>0</v>
      </c>
      <c r="B44" s="7">
        <f>'recording sheet'!O44</f>
        <v>0</v>
      </c>
      <c r="C44" s="7">
        <f>B44-A44</f>
        <v>0</v>
      </c>
      <c r="D44" s="7" t="e">
        <f>C44/'recording sheet'!C44*'recording sheet'!G44</f>
        <v>#DIV/0!</v>
      </c>
      <c r="E44" s="6">
        <f>'recording sheet'!A44</f>
        <v>0</v>
      </c>
      <c r="F44" s="6">
        <f>'recording sheet'!B44</f>
        <v>0</v>
      </c>
      <c r="G44" s="6">
        <f>'recording sheet'!D44</f>
        <v>0</v>
      </c>
      <c r="H44" s="6">
        <f>'recording sheet'!E44</f>
        <v>0</v>
      </c>
      <c r="I44" s="6">
        <f>'recording sheet'!F44</f>
        <v>0</v>
      </c>
      <c r="J44" s="7" t="b">
        <f>IF(OR(E44=$A$3),D44)</f>
        <v>0</v>
      </c>
    </row>
    <row r="45" spans="1:10" ht="15">
      <c r="A45" s="7">
        <f>'recording sheet'!I45</f>
        <v>0</v>
      </c>
      <c r="B45" s="7">
        <f>'recording sheet'!O45</f>
        <v>0</v>
      </c>
      <c r="C45" s="7">
        <f>B45-A45</f>
        <v>0</v>
      </c>
      <c r="D45" s="7" t="e">
        <f>C45/'recording sheet'!C45*'recording sheet'!G45</f>
        <v>#DIV/0!</v>
      </c>
      <c r="E45" s="6">
        <f>'recording sheet'!A45</f>
        <v>0</v>
      </c>
      <c r="F45" s="6">
        <f>'recording sheet'!B45</f>
        <v>0</v>
      </c>
      <c r="G45" s="6">
        <f>'recording sheet'!D45</f>
        <v>0</v>
      </c>
      <c r="H45" s="6">
        <f>'recording sheet'!E45</f>
        <v>0</v>
      </c>
      <c r="I45" s="6">
        <f>'recording sheet'!F45</f>
        <v>0</v>
      </c>
      <c r="J45" s="7" t="b">
        <f>IF(OR(E45=$A$3),D45)</f>
        <v>0</v>
      </c>
    </row>
    <row r="46" spans="1:10" ht="15">
      <c r="A46" s="7">
        <f>'recording sheet'!I46</f>
        <v>0</v>
      </c>
      <c r="B46" s="7">
        <f>'recording sheet'!O46</f>
        <v>0</v>
      </c>
      <c r="C46" s="7">
        <f>B46-A46</f>
        <v>0</v>
      </c>
      <c r="D46" s="7" t="e">
        <f>C46/'recording sheet'!C46*'recording sheet'!G46</f>
        <v>#DIV/0!</v>
      </c>
      <c r="E46" s="6">
        <f>'recording sheet'!A46</f>
        <v>0</v>
      </c>
      <c r="F46" s="6">
        <f>'recording sheet'!B46</f>
        <v>0</v>
      </c>
      <c r="G46" s="6">
        <f>'recording sheet'!D46</f>
        <v>0</v>
      </c>
      <c r="H46" s="6">
        <f>'recording sheet'!E46</f>
        <v>0</v>
      </c>
      <c r="I46" s="6">
        <f>'recording sheet'!F46</f>
        <v>0</v>
      </c>
      <c r="J46" s="7" t="b">
        <f>IF(OR(E46=$A$3),D46)</f>
        <v>0</v>
      </c>
    </row>
    <row r="47" spans="1:10" ht="15">
      <c r="A47" s="7">
        <f>'recording sheet'!I47</f>
        <v>0</v>
      </c>
      <c r="B47" s="7">
        <f>'recording sheet'!O47</f>
        <v>0</v>
      </c>
      <c r="C47" s="7">
        <f>B47-A47</f>
        <v>0</v>
      </c>
      <c r="D47" s="7" t="e">
        <f>C47/'recording sheet'!C47*'recording sheet'!G47</f>
        <v>#DIV/0!</v>
      </c>
      <c r="E47" s="6">
        <f>'recording sheet'!A47</f>
        <v>0</v>
      </c>
      <c r="F47" s="6">
        <f>'recording sheet'!B47</f>
        <v>0</v>
      </c>
      <c r="G47" s="6">
        <f>'recording sheet'!D47</f>
        <v>0</v>
      </c>
      <c r="H47" s="6">
        <f>'recording sheet'!E47</f>
        <v>0</v>
      </c>
      <c r="I47" s="6">
        <f>'recording sheet'!F47</f>
        <v>0</v>
      </c>
      <c r="J47" s="7" t="b">
        <f>IF(OR(E47=$A$3),D47)</f>
        <v>0</v>
      </c>
    </row>
    <row r="48" spans="1:10" ht="15">
      <c r="A48" s="7">
        <f>'recording sheet'!I48</f>
        <v>0</v>
      </c>
      <c r="B48" s="7">
        <f>'recording sheet'!O48</f>
        <v>0</v>
      </c>
      <c r="C48" s="7">
        <f>B48-A48</f>
        <v>0</v>
      </c>
      <c r="D48" s="7" t="e">
        <f>C48/'recording sheet'!C48*'recording sheet'!G48</f>
        <v>#DIV/0!</v>
      </c>
      <c r="E48" s="6">
        <f>'recording sheet'!A48</f>
        <v>0</v>
      </c>
      <c r="F48" s="6">
        <f>'recording sheet'!B48</f>
        <v>0</v>
      </c>
      <c r="G48" s="6">
        <f>'recording sheet'!D48</f>
        <v>0</v>
      </c>
      <c r="H48" s="6">
        <f>'recording sheet'!E48</f>
        <v>0</v>
      </c>
      <c r="I48" s="6">
        <f>'recording sheet'!F48</f>
        <v>0</v>
      </c>
      <c r="J48" s="7" t="b">
        <f>IF(OR(E48=$A$3),D48)</f>
        <v>0</v>
      </c>
    </row>
    <row r="49" spans="1:10" ht="15">
      <c r="A49" s="7">
        <f>'recording sheet'!I49</f>
        <v>0</v>
      </c>
      <c r="B49" s="7">
        <f>'recording sheet'!O49</f>
        <v>0</v>
      </c>
      <c r="C49" s="7">
        <f>B49-A49</f>
        <v>0</v>
      </c>
      <c r="D49" s="7" t="e">
        <f>C49/'recording sheet'!C49*'recording sheet'!G49</f>
        <v>#DIV/0!</v>
      </c>
      <c r="E49" s="6">
        <f>'recording sheet'!A49</f>
        <v>0</v>
      </c>
      <c r="F49" s="6">
        <f>'recording sheet'!B49</f>
        <v>0</v>
      </c>
      <c r="G49" s="6">
        <f>'recording sheet'!D49</f>
        <v>0</v>
      </c>
      <c r="H49" s="6">
        <f>'recording sheet'!E49</f>
        <v>0</v>
      </c>
      <c r="I49" s="6">
        <f>'recording sheet'!F49</f>
        <v>0</v>
      </c>
      <c r="J49" s="7" t="b">
        <f>IF(OR(E49=$A$3),D49)</f>
        <v>0</v>
      </c>
    </row>
    <row r="50" spans="1:10" ht="15">
      <c r="A50" s="7">
        <f>'recording sheet'!I50</f>
        <v>0</v>
      </c>
      <c r="B50" s="7">
        <f>'recording sheet'!O50</f>
        <v>0</v>
      </c>
      <c r="C50" s="7">
        <f>B50-A50</f>
        <v>0</v>
      </c>
      <c r="D50" s="7" t="e">
        <f>C50/'recording sheet'!C50*'recording sheet'!G50</f>
        <v>#DIV/0!</v>
      </c>
      <c r="E50" s="6">
        <f>'recording sheet'!A50</f>
        <v>0</v>
      </c>
      <c r="F50" s="6">
        <f>'recording sheet'!B50</f>
        <v>0</v>
      </c>
      <c r="G50" s="6">
        <f>'recording sheet'!D50</f>
        <v>0</v>
      </c>
      <c r="H50" s="6">
        <f>'recording sheet'!E50</f>
        <v>0</v>
      </c>
      <c r="I50" s="6">
        <f>'recording sheet'!F50</f>
        <v>0</v>
      </c>
      <c r="J50" s="7" t="b">
        <f>IF(OR(E50=$A$3),D50)</f>
        <v>0</v>
      </c>
    </row>
    <row r="51" spans="1:10" ht="15">
      <c r="A51" s="7">
        <f>'recording sheet'!I51</f>
        <v>0</v>
      </c>
      <c r="B51" s="7">
        <f>'recording sheet'!O51</f>
        <v>0</v>
      </c>
      <c r="C51" s="7">
        <f>B51-A51</f>
        <v>0</v>
      </c>
      <c r="D51" s="7" t="e">
        <f>C51/'recording sheet'!C51*'recording sheet'!G51</f>
        <v>#DIV/0!</v>
      </c>
      <c r="E51" s="6">
        <f>'recording sheet'!A51</f>
        <v>0</v>
      </c>
      <c r="F51" s="6">
        <f>'recording sheet'!B51</f>
        <v>0</v>
      </c>
      <c r="G51" s="6">
        <f>'recording sheet'!D51</f>
        <v>0</v>
      </c>
      <c r="H51" s="6">
        <f>'recording sheet'!E51</f>
        <v>0</v>
      </c>
      <c r="I51" s="6">
        <f>'recording sheet'!F51</f>
        <v>0</v>
      </c>
      <c r="J51" s="7" t="b">
        <f>IF(OR(E51=$A$3),D51)</f>
        <v>0</v>
      </c>
    </row>
  </sheetData>
  <sheetProtection/>
  <autoFilter ref="A4:J51">
    <sortState ref="A5:J51">
      <sortCondition sortBy="value" ref="J5:J51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8">
      <selection activeCell="E17" sqref="E17"/>
    </sheetView>
  </sheetViews>
  <sheetFormatPr defaultColWidth="9.140625" defaultRowHeight="15"/>
  <cols>
    <col min="1" max="1" width="24.28125" style="0" customWidth="1"/>
  </cols>
  <sheetData>
    <row r="1" spans="1:5" ht="28.5">
      <c r="A1" s="21" t="s">
        <v>253</v>
      </c>
      <c r="B1" s="22" t="s">
        <v>254</v>
      </c>
      <c r="C1" s="22" t="s">
        <v>255</v>
      </c>
      <c r="D1" s="22" t="s">
        <v>256</v>
      </c>
      <c r="E1" s="22" t="s">
        <v>257</v>
      </c>
    </row>
    <row r="2" spans="1:5" ht="15">
      <c r="A2" s="23">
        <v>420</v>
      </c>
      <c r="B2" s="24">
        <v>2</v>
      </c>
      <c r="C2" s="24" t="s">
        <v>258</v>
      </c>
      <c r="D2" s="24" t="s">
        <v>259</v>
      </c>
      <c r="E2" s="24">
        <v>1111</v>
      </c>
    </row>
    <row r="3" spans="1:5" ht="15">
      <c r="A3" s="25" t="s">
        <v>260</v>
      </c>
      <c r="B3" s="24">
        <v>2</v>
      </c>
      <c r="C3" s="24" t="s">
        <v>258</v>
      </c>
      <c r="D3" s="24" t="s">
        <v>261</v>
      </c>
      <c r="E3" s="24">
        <v>1112</v>
      </c>
    </row>
    <row r="4" spans="1:5" ht="15">
      <c r="A4" s="23" t="s">
        <v>262</v>
      </c>
      <c r="B4" s="24">
        <v>2</v>
      </c>
      <c r="C4" s="24" t="s">
        <v>258</v>
      </c>
      <c r="D4" s="24" t="s">
        <v>261</v>
      </c>
      <c r="E4" s="24">
        <v>907</v>
      </c>
    </row>
    <row r="5" spans="1:5" ht="15">
      <c r="A5" s="23">
        <v>505</v>
      </c>
      <c r="B5" s="24">
        <v>2</v>
      </c>
      <c r="C5" s="24" t="s">
        <v>258</v>
      </c>
      <c r="D5" s="24" t="s">
        <v>259</v>
      </c>
      <c r="E5" s="24">
        <v>903</v>
      </c>
    </row>
    <row r="6" spans="1:5" ht="15">
      <c r="A6" s="23" t="s">
        <v>263</v>
      </c>
      <c r="B6" s="24">
        <v>2</v>
      </c>
      <c r="C6" s="24" t="s">
        <v>258</v>
      </c>
      <c r="D6" s="24">
        <v>0</v>
      </c>
      <c r="E6" s="24">
        <v>1038</v>
      </c>
    </row>
    <row r="7" spans="1:5" ht="15">
      <c r="A7" s="23" t="s">
        <v>264</v>
      </c>
      <c r="B7" s="24">
        <v>1</v>
      </c>
      <c r="C7" s="24" t="s">
        <v>265</v>
      </c>
      <c r="D7" s="24">
        <v>0</v>
      </c>
      <c r="E7" s="24">
        <v>1027</v>
      </c>
    </row>
    <row r="8" spans="1:5" ht="15">
      <c r="A8" s="23" t="s">
        <v>266</v>
      </c>
      <c r="B8" s="24">
        <v>1</v>
      </c>
      <c r="C8" s="24" t="s">
        <v>265</v>
      </c>
      <c r="D8" s="24">
        <v>0</v>
      </c>
      <c r="E8" s="24">
        <v>1155</v>
      </c>
    </row>
    <row r="9" spans="1:5" ht="15">
      <c r="A9" s="23" t="s">
        <v>267</v>
      </c>
      <c r="B9" s="24">
        <v>1</v>
      </c>
      <c r="C9" s="24" t="s">
        <v>265</v>
      </c>
      <c r="D9" s="24">
        <v>0</v>
      </c>
      <c r="E9" s="24">
        <v>1138</v>
      </c>
    </row>
    <row r="10" spans="1:5" ht="15">
      <c r="A10" s="26" t="s">
        <v>268</v>
      </c>
      <c r="B10" s="24">
        <v>1</v>
      </c>
      <c r="C10" s="24" t="s">
        <v>265</v>
      </c>
      <c r="D10" s="24">
        <v>0</v>
      </c>
      <c r="E10" s="24">
        <v>1207</v>
      </c>
    </row>
    <row r="11" spans="1:5" ht="15">
      <c r="A11" s="26" t="s">
        <v>269</v>
      </c>
      <c r="B11" s="24">
        <v>2</v>
      </c>
      <c r="C11" s="24" t="s">
        <v>258</v>
      </c>
      <c r="D11" s="24" t="s">
        <v>261</v>
      </c>
      <c r="E11" s="24">
        <v>1097</v>
      </c>
    </row>
    <row r="12" spans="1:5" ht="15">
      <c r="A12" s="26" t="s">
        <v>270</v>
      </c>
      <c r="B12" s="24">
        <v>1</v>
      </c>
      <c r="C12" s="24" t="s">
        <v>265</v>
      </c>
      <c r="D12" s="24">
        <v>0</v>
      </c>
      <c r="E12" s="24">
        <v>969</v>
      </c>
    </row>
    <row r="13" spans="1:5" ht="15">
      <c r="A13" s="26" t="s">
        <v>271</v>
      </c>
      <c r="B13" s="24">
        <v>1</v>
      </c>
      <c r="C13" s="24" t="s">
        <v>265</v>
      </c>
      <c r="D13" s="24" t="s">
        <v>261</v>
      </c>
      <c r="E13" s="24">
        <v>948</v>
      </c>
    </row>
    <row r="14" spans="1:5" ht="15">
      <c r="A14" s="26" t="s">
        <v>272</v>
      </c>
      <c r="B14" s="24">
        <v>1</v>
      </c>
      <c r="C14" s="24" t="s">
        <v>265</v>
      </c>
      <c r="D14" s="24">
        <v>0</v>
      </c>
      <c r="E14" s="24">
        <v>1029</v>
      </c>
    </row>
    <row r="15" spans="1:5" ht="15">
      <c r="A15" s="26" t="s">
        <v>273</v>
      </c>
      <c r="B15" s="24">
        <v>2</v>
      </c>
      <c r="C15" s="24" t="s">
        <v>258</v>
      </c>
      <c r="D15" s="24">
        <v>0</v>
      </c>
      <c r="E15" s="24">
        <v>1119</v>
      </c>
    </row>
    <row r="16" spans="1:5" ht="15">
      <c r="A16" s="26" t="s">
        <v>274</v>
      </c>
      <c r="B16" s="24">
        <v>1</v>
      </c>
      <c r="C16" s="24" t="s">
        <v>265</v>
      </c>
      <c r="D16" s="24">
        <v>0</v>
      </c>
      <c r="E16" s="24">
        <v>1141</v>
      </c>
    </row>
    <row r="17" spans="1:5" ht="15">
      <c r="A17" s="26" t="s">
        <v>275</v>
      </c>
      <c r="B17" s="24">
        <v>1</v>
      </c>
      <c r="C17" s="24" t="s">
        <v>265</v>
      </c>
      <c r="D17" s="24">
        <v>0</v>
      </c>
      <c r="E17" s="24">
        <v>1051</v>
      </c>
    </row>
    <row r="18" spans="1:5" ht="15">
      <c r="A18" s="26" t="s">
        <v>276</v>
      </c>
      <c r="B18" s="24">
        <v>2</v>
      </c>
      <c r="C18" s="24" t="s">
        <v>265</v>
      </c>
      <c r="D18" s="24" t="s">
        <v>259</v>
      </c>
      <c r="E18" s="24">
        <v>952</v>
      </c>
    </row>
    <row r="19" spans="1:5" ht="15">
      <c r="A19" s="26" t="s">
        <v>277</v>
      </c>
      <c r="B19" s="24">
        <v>2</v>
      </c>
      <c r="C19" s="24" t="s">
        <v>265</v>
      </c>
      <c r="D19" s="24">
        <v>0</v>
      </c>
      <c r="E19" s="24">
        <v>1172</v>
      </c>
    </row>
    <row r="20" spans="1:5" ht="15">
      <c r="A20" s="26" t="s">
        <v>278</v>
      </c>
      <c r="B20" s="24">
        <v>2</v>
      </c>
      <c r="C20" s="24" t="s">
        <v>265</v>
      </c>
      <c r="D20" s="24" t="s">
        <v>259</v>
      </c>
      <c r="E20" s="24">
        <v>1130</v>
      </c>
    </row>
    <row r="21" spans="1:5" ht="15">
      <c r="A21" s="26" t="s">
        <v>279</v>
      </c>
      <c r="B21" s="24">
        <v>2</v>
      </c>
      <c r="C21" s="24" t="s">
        <v>265</v>
      </c>
      <c r="D21" s="24">
        <v>0</v>
      </c>
      <c r="E21" s="24">
        <v>1129</v>
      </c>
    </row>
    <row r="22" spans="1:5" ht="15">
      <c r="A22" s="26" t="s">
        <v>280</v>
      </c>
      <c r="B22" s="24">
        <v>1</v>
      </c>
      <c r="C22" s="24" t="s">
        <v>265</v>
      </c>
      <c r="D22" s="24">
        <v>0</v>
      </c>
      <c r="E22" s="24">
        <v>1034</v>
      </c>
    </row>
    <row r="23" spans="1:5" ht="15">
      <c r="A23" s="26" t="s">
        <v>281</v>
      </c>
      <c r="B23" s="24">
        <v>2</v>
      </c>
      <c r="C23" s="24" t="s">
        <v>265</v>
      </c>
      <c r="D23" s="24" t="s">
        <v>259</v>
      </c>
      <c r="E23" s="24">
        <v>1038</v>
      </c>
    </row>
    <row r="24" spans="1:5" ht="15">
      <c r="A24" s="26" t="s">
        <v>282</v>
      </c>
      <c r="B24" s="24">
        <v>2</v>
      </c>
      <c r="C24" s="24" t="s">
        <v>265</v>
      </c>
      <c r="D24" s="24" t="s">
        <v>259</v>
      </c>
      <c r="E24" s="24">
        <v>1073</v>
      </c>
    </row>
    <row r="25" spans="1:5" ht="15">
      <c r="A25" s="26" t="s">
        <v>283</v>
      </c>
      <c r="B25" s="24">
        <v>1</v>
      </c>
      <c r="C25" s="24" t="s">
        <v>265</v>
      </c>
      <c r="D25" s="24">
        <v>0</v>
      </c>
      <c r="E25" s="24">
        <v>1099</v>
      </c>
    </row>
    <row r="26" spans="1:5" ht="15">
      <c r="A26" s="26" t="s">
        <v>284</v>
      </c>
      <c r="B26" s="24">
        <v>1</v>
      </c>
      <c r="C26" s="24" t="s">
        <v>265</v>
      </c>
      <c r="D26" s="24">
        <v>0</v>
      </c>
      <c r="E26" s="24">
        <v>1207</v>
      </c>
    </row>
    <row r="27" spans="1:5" ht="15">
      <c r="A27" s="26" t="s">
        <v>285</v>
      </c>
      <c r="B27" s="24">
        <v>1</v>
      </c>
      <c r="C27" s="24" t="s">
        <v>265</v>
      </c>
      <c r="D27" s="24">
        <v>0</v>
      </c>
      <c r="E27" s="24">
        <v>1145</v>
      </c>
    </row>
    <row r="28" spans="1:5" ht="15">
      <c r="A28" s="26" t="s">
        <v>286</v>
      </c>
      <c r="B28" s="24">
        <v>1</v>
      </c>
      <c r="C28" s="24" t="s">
        <v>265</v>
      </c>
      <c r="D28" s="24">
        <v>0</v>
      </c>
      <c r="E28" s="24">
        <v>1167</v>
      </c>
    </row>
    <row r="29" spans="1:5" ht="15">
      <c r="A29" s="26" t="s">
        <v>287</v>
      </c>
      <c r="B29" s="24">
        <v>1</v>
      </c>
      <c r="C29" s="24" t="s">
        <v>265</v>
      </c>
      <c r="D29" s="24">
        <v>0</v>
      </c>
      <c r="E29" s="24">
        <v>1073</v>
      </c>
    </row>
    <row r="30" spans="1:5" ht="15">
      <c r="A30" s="26" t="s">
        <v>288</v>
      </c>
      <c r="B30" s="24">
        <v>2</v>
      </c>
      <c r="C30" s="24" t="s">
        <v>265</v>
      </c>
      <c r="D30" s="24" t="s">
        <v>259</v>
      </c>
      <c r="E30" s="24">
        <v>980</v>
      </c>
    </row>
    <row r="31" spans="1:5" ht="15">
      <c r="A31" s="26" t="s">
        <v>289</v>
      </c>
      <c r="B31" s="24">
        <v>2</v>
      </c>
      <c r="C31" s="24" t="s">
        <v>265</v>
      </c>
      <c r="D31" s="24" t="s">
        <v>259</v>
      </c>
      <c r="E31" s="24">
        <v>1194</v>
      </c>
    </row>
    <row r="32" spans="1:5" ht="15">
      <c r="A32" s="26" t="s">
        <v>290</v>
      </c>
      <c r="B32" s="24">
        <v>2</v>
      </c>
      <c r="C32" s="24" t="s">
        <v>265</v>
      </c>
      <c r="D32" s="24" t="s">
        <v>259</v>
      </c>
      <c r="E32" s="24">
        <v>1390</v>
      </c>
    </row>
    <row r="33" spans="1:5" ht="15">
      <c r="A33" s="26" t="s">
        <v>291</v>
      </c>
      <c r="B33" s="24">
        <v>1</v>
      </c>
      <c r="C33" s="24" t="s">
        <v>265</v>
      </c>
      <c r="D33" s="24">
        <v>0</v>
      </c>
      <c r="E33" s="24">
        <v>1380</v>
      </c>
    </row>
    <row r="34" spans="1:5" ht="15">
      <c r="A34" s="26" t="s">
        <v>292</v>
      </c>
      <c r="B34" s="24">
        <v>1</v>
      </c>
      <c r="C34" s="24" t="s">
        <v>265</v>
      </c>
      <c r="D34" s="24" t="s">
        <v>261</v>
      </c>
      <c r="E34" s="24">
        <v>849</v>
      </c>
    </row>
    <row r="35" spans="1:5" ht="15">
      <c r="A35" s="26" t="s">
        <v>293</v>
      </c>
      <c r="B35" s="24">
        <v>2</v>
      </c>
      <c r="C35" s="24" t="s">
        <v>265</v>
      </c>
      <c r="D35" s="24">
        <v>0</v>
      </c>
      <c r="E35" s="24">
        <v>1064</v>
      </c>
    </row>
    <row r="36" spans="1:5" ht="15">
      <c r="A36" s="26" t="s">
        <v>294</v>
      </c>
      <c r="B36" s="24">
        <v>1</v>
      </c>
      <c r="C36" s="24" t="s">
        <v>265</v>
      </c>
      <c r="D36" s="24">
        <v>0</v>
      </c>
      <c r="E36" s="24">
        <v>1104</v>
      </c>
    </row>
    <row r="37" spans="1:5" ht="15">
      <c r="A37" s="26" t="s">
        <v>295</v>
      </c>
      <c r="B37" s="24">
        <v>1</v>
      </c>
      <c r="C37" s="24" t="s">
        <v>265</v>
      </c>
      <c r="D37" s="24">
        <v>0</v>
      </c>
      <c r="E37" s="24">
        <v>1642</v>
      </c>
    </row>
    <row r="38" spans="1:5" ht="15">
      <c r="A38" s="26" t="s">
        <v>296</v>
      </c>
      <c r="B38" s="24">
        <v>2</v>
      </c>
      <c r="C38" s="24" t="s">
        <v>265</v>
      </c>
      <c r="D38" s="24" t="s">
        <v>259</v>
      </c>
      <c r="E38" s="24">
        <v>928</v>
      </c>
    </row>
    <row r="39" spans="1:5" ht="15">
      <c r="A39" s="26" t="s">
        <v>297</v>
      </c>
      <c r="B39" s="24">
        <v>1</v>
      </c>
      <c r="C39" s="24" t="s">
        <v>265</v>
      </c>
      <c r="D39" s="24">
        <v>0</v>
      </c>
      <c r="E39" s="24">
        <v>1002</v>
      </c>
    </row>
    <row r="40" spans="1:5" ht="15">
      <c r="A40" s="26" t="s">
        <v>298</v>
      </c>
      <c r="B40" s="24">
        <v>1</v>
      </c>
      <c r="C40" s="24" t="s">
        <v>265</v>
      </c>
      <c r="D40" s="24">
        <v>0</v>
      </c>
      <c r="E40" s="24">
        <v>1051</v>
      </c>
    </row>
    <row r="41" spans="1:5" ht="15">
      <c r="A41" s="26" t="s">
        <v>299</v>
      </c>
      <c r="B41" s="24">
        <v>1</v>
      </c>
      <c r="C41" s="24" t="s">
        <v>265</v>
      </c>
      <c r="D41" s="24" t="s">
        <v>261</v>
      </c>
      <c r="E41" s="24">
        <v>1004</v>
      </c>
    </row>
    <row r="42" spans="1:5" ht="15">
      <c r="A42" s="26" t="s">
        <v>300</v>
      </c>
      <c r="B42" s="24">
        <v>1</v>
      </c>
      <c r="C42" s="24" t="s">
        <v>265</v>
      </c>
      <c r="D42" s="24" t="s">
        <v>261</v>
      </c>
      <c r="E42" s="24">
        <v>981</v>
      </c>
    </row>
    <row r="43" spans="1:5" ht="15">
      <c r="A43" s="26" t="s">
        <v>301</v>
      </c>
      <c r="B43" s="24">
        <v>2</v>
      </c>
      <c r="C43" s="24" t="s">
        <v>265</v>
      </c>
      <c r="D43" s="24" t="s">
        <v>261</v>
      </c>
      <c r="E43" s="24">
        <v>1046</v>
      </c>
    </row>
    <row r="44" spans="1:5" ht="15">
      <c r="A44" s="26" t="s">
        <v>302</v>
      </c>
      <c r="B44" s="24">
        <v>1</v>
      </c>
      <c r="C44" s="24" t="s">
        <v>265</v>
      </c>
      <c r="D44" s="24">
        <v>0</v>
      </c>
      <c r="E44" s="24">
        <v>970</v>
      </c>
    </row>
    <row r="45" spans="1:5" ht="15">
      <c r="A45" s="26" t="s">
        <v>303</v>
      </c>
      <c r="B45" s="24">
        <v>2</v>
      </c>
      <c r="C45" s="24" t="s">
        <v>265</v>
      </c>
      <c r="D45" s="24" t="s">
        <v>261</v>
      </c>
      <c r="E45" s="24">
        <v>942</v>
      </c>
    </row>
    <row r="46" spans="1:5" ht="15">
      <c r="A46" s="26" t="s">
        <v>304</v>
      </c>
      <c r="B46" s="24">
        <v>2</v>
      </c>
      <c r="C46" s="24" t="s">
        <v>265</v>
      </c>
      <c r="D46" s="24" t="s">
        <v>261</v>
      </c>
      <c r="E46" s="24">
        <v>963</v>
      </c>
    </row>
    <row r="47" spans="1:5" ht="15">
      <c r="A47" s="26" t="s">
        <v>305</v>
      </c>
      <c r="B47" s="24">
        <v>1</v>
      </c>
      <c r="C47" s="24" t="s">
        <v>265</v>
      </c>
      <c r="D47" s="24">
        <v>0</v>
      </c>
      <c r="E47" s="24">
        <v>916</v>
      </c>
    </row>
    <row r="48" spans="1:5" ht="15">
      <c r="A48" s="26" t="s">
        <v>306</v>
      </c>
      <c r="B48" s="24">
        <v>1</v>
      </c>
      <c r="C48" s="24" t="s">
        <v>265</v>
      </c>
      <c r="D48" s="24" t="s">
        <v>261</v>
      </c>
      <c r="E48" s="24">
        <v>845</v>
      </c>
    </row>
    <row r="49" spans="1:5" ht="15">
      <c r="A49" s="26" t="s">
        <v>307</v>
      </c>
      <c r="B49" s="24">
        <v>2</v>
      </c>
      <c r="C49" s="24" t="s">
        <v>265</v>
      </c>
      <c r="D49" s="24" t="s">
        <v>261</v>
      </c>
      <c r="E49" s="24">
        <v>799</v>
      </c>
    </row>
    <row r="50" spans="1:5" ht="15">
      <c r="A50" s="26" t="s">
        <v>308</v>
      </c>
      <c r="B50" s="24">
        <v>1</v>
      </c>
      <c r="C50" s="24" t="s">
        <v>265</v>
      </c>
      <c r="D50" s="24">
        <v>0</v>
      </c>
      <c r="E50" s="24">
        <v>1136</v>
      </c>
    </row>
    <row r="51" spans="1:5" ht="15">
      <c r="A51" s="26" t="s">
        <v>309</v>
      </c>
      <c r="B51" s="24">
        <v>1</v>
      </c>
      <c r="C51" s="24" t="s">
        <v>265</v>
      </c>
      <c r="D51" s="24">
        <v>0</v>
      </c>
      <c r="E51" s="24">
        <v>1065</v>
      </c>
    </row>
    <row r="52" spans="1:5" ht="15">
      <c r="A52" s="26" t="s">
        <v>310</v>
      </c>
      <c r="B52" s="24">
        <v>1</v>
      </c>
      <c r="C52" s="24" t="s">
        <v>265</v>
      </c>
      <c r="D52" s="24">
        <v>0</v>
      </c>
      <c r="E52" s="24">
        <v>1014</v>
      </c>
    </row>
    <row r="53" spans="1:5" ht="15">
      <c r="A53" s="26" t="s">
        <v>311</v>
      </c>
      <c r="B53" s="24">
        <v>2</v>
      </c>
      <c r="C53" s="24" t="s">
        <v>265</v>
      </c>
      <c r="D53" s="24" t="s">
        <v>261</v>
      </c>
      <c r="E53" s="24">
        <v>1240</v>
      </c>
    </row>
    <row r="54" spans="1:5" ht="15">
      <c r="A54" s="26" t="s">
        <v>312</v>
      </c>
      <c r="B54" s="24">
        <v>1</v>
      </c>
      <c r="C54" s="24" t="s">
        <v>265</v>
      </c>
      <c r="D54" s="24">
        <v>0</v>
      </c>
      <c r="E54" s="24">
        <v>1359</v>
      </c>
    </row>
    <row r="55" spans="1:5" ht="15">
      <c r="A55" s="26" t="s">
        <v>313</v>
      </c>
      <c r="B55" s="24">
        <v>1</v>
      </c>
      <c r="C55" s="24" t="s">
        <v>265</v>
      </c>
      <c r="D55" s="24">
        <v>0</v>
      </c>
      <c r="E55" s="24">
        <v>1438</v>
      </c>
    </row>
    <row r="56" spans="1:5" ht="15">
      <c r="A56" s="26" t="s">
        <v>314</v>
      </c>
      <c r="B56" s="24">
        <v>1</v>
      </c>
      <c r="C56" s="24" t="s">
        <v>265</v>
      </c>
      <c r="D56" s="24" t="s">
        <v>261</v>
      </c>
      <c r="E56" s="24">
        <v>1093</v>
      </c>
    </row>
    <row r="57" spans="1:5" ht="15">
      <c r="A57" s="26" t="s">
        <v>315</v>
      </c>
      <c r="B57" s="24">
        <v>2</v>
      </c>
      <c r="C57" s="24" t="s">
        <v>265</v>
      </c>
      <c r="D57" s="24" t="s">
        <v>261</v>
      </c>
      <c r="E57" s="24">
        <v>1137</v>
      </c>
    </row>
    <row r="58" spans="1:5" ht="15">
      <c r="A58" s="26" t="s">
        <v>316</v>
      </c>
      <c r="B58" s="24">
        <v>2</v>
      </c>
      <c r="C58" s="24" t="s">
        <v>265</v>
      </c>
      <c r="D58" s="24" t="s">
        <v>259</v>
      </c>
      <c r="E58" s="24">
        <v>1036</v>
      </c>
    </row>
    <row r="59" spans="1:5" ht="15">
      <c r="A59" s="26" t="s">
        <v>317</v>
      </c>
      <c r="B59" s="24">
        <v>2</v>
      </c>
      <c r="C59" s="24" t="s">
        <v>265</v>
      </c>
      <c r="D59" s="24" t="s">
        <v>259</v>
      </c>
      <c r="E59" s="24">
        <v>1074</v>
      </c>
    </row>
    <row r="60" spans="1:5" ht="15">
      <c r="A60" s="26" t="s">
        <v>318</v>
      </c>
      <c r="B60" s="24">
        <v>2</v>
      </c>
      <c r="C60" s="24" t="s">
        <v>265</v>
      </c>
      <c r="D60" s="24">
        <v>0</v>
      </c>
      <c r="E60" s="24">
        <v>1099</v>
      </c>
    </row>
    <row r="61" spans="1:5" ht="15">
      <c r="A61" s="26" t="s">
        <v>319</v>
      </c>
      <c r="B61" s="24">
        <v>1</v>
      </c>
      <c r="C61" s="24" t="s">
        <v>265</v>
      </c>
      <c r="D61" s="24">
        <v>0</v>
      </c>
      <c r="E61" s="24">
        <v>1143</v>
      </c>
    </row>
    <row r="62" spans="1:5" ht="15">
      <c r="A62" s="26" t="s">
        <v>320</v>
      </c>
      <c r="B62" s="24">
        <v>1</v>
      </c>
      <c r="C62" s="24" t="s">
        <v>265</v>
      </c>
      <c r="D62" s="24">
        <v>0</v>
      </c>
      <c r="E62" s="24">
        <v>1089</v>
      </c>
    </row>
    <row r="63" spans="1:5" ht="15">
      <c r="A63" s="26" t="s">
        <v>321</v>
      </c>
      <c r="B63" s="24">
        <v>1</v>
      </c>
      <c r="C63" s="24" t="s">
        <v>265</v>
      </c>
      <c r="D63" s="24">
        <v>0</v>
      </c>
      <c r="E63" s="24">
        <v>1128</v>
      </c>
    </row>
    <row r="64" spans="1:5" ht="15">
      <c r="A64" s="26" t="s">
        <v>322</v>
      </c>
      <c r="B64" s="24">
        <v>1</v>
      </c>
      <c r="C64" s="24" t="s">
        <v>265</v>
      </c>
      <c r="D64" s="24">
        <v>0</v>
      </c>
      <c r="E64" s="24">
        <v>1077</v>
      </c>
    </row>
    <row r="65" spans="1:5" ht="15">
      <c r="A65" s="26" t="s">
        <v>323</v>
      </c>
      <c r="B65" s="24">
        <v>2</v>
      </c>
      <c r="C65" s="24" t="s">
        <v>265</v>
      </c>
      <c r="D65" s="24">
        <v>0</v>
      </c>
      <c r="E65" s="24">
        <v>1020</v>
      </c>
    </row>
    <row r="66" spans="1:5" ht="15">
      <c r="A66" s="26" t="s">
        <v>324</v>
      </c>
      <c r="B66" s="24">
        <v>1</v>
      </c>
      <c r="C66" s="24" t="s">
        <v>265</v>
      </c>
      <c r="D66" s="24">
        <v>0</v>
      </c>
      <c r="E66" s="24">
        <v>1363</v>
      </c>
    </row>
    <row r="67" spans="1:5" ht="15">
      <c r="A67" s="26" t="s">
        <v>325</v>
      </c>
      <c r="B67" s="24">
        <v>2</v>
      </c>
      <c r="C67" s="24" t="s">
        <v>265</v>
      </c>
      <c r="D67" s="24" t="s">
        <v>259</v>
      </c>
      <c r="E67" s="24">
        <v>1190</v>
      </c>
    </row>
    <row r="68" spans="1:5" ht="15">
      <c r="A68" s="26" t="s">
        <v>326</v>
      </c>
      <c r="B68" s="24">
        <v>2</v>
      </c>
      <c r="C68" s="24" t="s">
        <v>265</v>
      </c>
      <c r="D68" s="24" t="s">
        <v>259</v>
      </c>
      <c r="E68" s="24">
        <v>1102</v>
      </c>
    </row>
    <row r="69" spans="1:5" ht="15">
      <c r="A69" s="30" t="s">
        <v>327</v>
      </c>
      <c r="B69" s="27"/>
      <c r="C69" s="27"/>
      <c r="D69" s="27"/>
      <c r="E69" s="27"/>
    </row>
    <row r="70" spans="1:5" ht="28.5">
      <c r="A70" s="21" t="s">
        <v>253</v>
      </c>
      <c r="B70" s="22" t="s">
        <v>254</v>
      </c>
      <c r="C70" s="22" t="s">
        <v>255</v>
      </c>
      <c r="D70" s="22" t="s">
        <v>256</v>
      </c>
      <c r="E70" s="22" t="s">
        <v>257</v>
      </c>
    </row>
    <row r="71" spans="1:5" ht="15">
      <c r="A71" s="25" t="s">
        <v>328</v>
      </c>
      <c r="B71" s="24">
        <v>2</v>
      </c>
      <c r="C71" s="24" t="s">
        <v>258</v>
      </c>
      <c r="D71" s="24" t="s">
        <v>261</v>
      </c>
      <c r="E71" s="24">
        <v>917</v>
      </c>
    </row>
    <row r="72" spans="1:5" ht="15">
      <c r="A72" s="23" t="s">
        <v>329</v>
      </c>
      <c r="B72" s="24">
        <v>2</v>
      </c>
      <c r="C72" s="24" t="s">
        <v>258</v>
      </c>
      <c r="D72" s="24" t="s">
        <v>261</v>
      </c>
      <c r="E72" s="24">
        <v>926</v>
      </c>
    </row>
    <row r="73" spans="1:5" ht="15">
      <c r="A73" s="23" t="s">
        <v>12</v>
      </c>
      <c r="B73" s="24">
        <v>2</v>
      </c>
      <c r="C73" s="24" t="s">
        <v>258</v>
      </c>
      <c r="D73" s="24" t="s">
        <v>261</v>
      </c>
      <c r="E73" s="24">
        <v>860</v>
      </c>
    </row>
    <row r="74" spans="1:5" ht="15">
      <c r="A74" s="23" t="s">
        <v>330</v>
      </c>
      <c r="B74" s="24">
        <v>2</v>
      </c>
      <c r="C74" s="24" t="s">
        <v>258</v>
      </c>
      <c r="D74" s="24" t="s">
        <v>261</v>
      </c>
      <c r="E74" s="24">
        <v>1030</v>
      </c>
    </row>
    <row r="75" spans="1:5" ht="15">
      <c r="A75" s="23" t="s">
        <v>331</v>
      </c>
      <c r="B75" s="24">
        <v>1</v>
      </c>
      <c r="C75" s="24" t="s">
        <v>265</v>
      </c>
      <c r="D75" s="24">
        <v>0</v>
      </c>
      <c r="E75" s="24">
        <v>1207</v>
      </c>
    </row>
    <row r="76" spans="1:5" ht="15">
      <c r="A76" s="23" t="s">
        <v>332</v>
      </c>
      <c r="B76" s="24">
        <v>2</v>
      </c>
      <c r="C76" s="24" t="s">
        <v>258</v>
      </c>
      <c r="D76" s="24" t="s">
        <v>259</v>
      </c>
      <c r="E76" s="24">
        <v>1435</v>
      </c>
    </row>
    <row r="77" spans="1:5" ht="15">
      <c r="A77" s="26" t="s">
        <v>333</v>
      </c>
      <c r="B77" s="24">
        <v>1</v>
      </c>
      <c r="C77" s="24" t="s">
        <v>258</v>
      </c>
      <c r="D77" s="24">
        <v>0</v>
      </c>
      <c r="E77" s="24">
        <v>888</v>
      </c>
    </row>
    <row r="78" spans="1:5" ht="15">
      <c r="A78" s="29" t="s">
        <v>334</v>
      </c>
      <c r="B78" s="28">
        <v>2</v>
      </c>
      <c r="C78" s="28" t="s">
        <v>258</v>
      </c>
      <c r="D78" s="28" t="s">
        <v>261</v>
      </c>
      <c r="E78" s="28">
        <v>1056</v>
      </c>
    </row>
    <row r="79" spans="1:5" ht="15">
      <c r="A79" s="26" t="s">
        <v>335</v>
      </c>
      <c r="B79" s="24">
        <v>2</v>
      </c>
      <c r="C79" s="24" t="s">
        <v>258</v>
      </c>
      <c r="D79" s="24" t="s">
        <v>259</v>
      </c>
      <c r="E79" s="24">
        <v>957</v>
      </c>
    </row>
    <row r="80" spans="1:5" ht="15">
      <c r="A80" s="26" t="s">
        <v>336</v>
      </c>
      <c r="B80" s="24">
        <v>2</v>
      </c>
      <c r="C80" s="24" t="s">
        <v>258</v>
      </c>
      <c r="D80" s="24" t="s">
        <v>259</v>
      </c>
      <c r="E80" s="24">
        <v>944</v>
      </c>
    </row>
    <row r="81" spans="1:5" ht="15">
      <c r="A81" s="26" t="s">
        <v>337</v>
      </c>
      <c r="B81" s="24">
        <v>2</v>
      </c>
      <c r="C81" s="24" t="s">
        <v>258</v>
      </c>
      <c r="D81" s="24" t="s">
        <v>259</v>
      </c>
      <c r="E81" s="24">
        <v>1085</v>
      </c>
    </row>
    <row r="82" spans="1:5" ht="15">
      <c r="A82" s="26" t="s">
        <v>338</v>
      </c>
      <c r="B82" s="24">
        <v>1</v>
      </c>
      <c r="C82" s="24" t="s">
        <v>265</v>
      </c>
      <c r="D82" s="24">
        <v>0</v>
      </c>
      <c r="E82" s="24">
        <v>1033</v>
      </c>
    </row>
    <row r="83" spans="1:5" ht="15">
      <c r="A83" s="26" t="s">
        <v>339</v>
      </c>
      <c r="B83" s="24">
        <v>2</v>
      </c>
      <c r="C83" s="24" t="s">
        <v>258</v>
      </c>
      <c r="D83" s="24" t="s">
        <v>261</v>
      </c>
      <c r="E83" s="24">
        <v>1100</v>
      </c>
    </row>
    <row r="84" spans="1:5" ht="15">
      <c r="A84" s="26" t="s">
        <v>340</v>
      </c>
      <c r="B84" s="24">
        <v>1</v>
      </c>
      <c r="C84" s="24" t="s">
        <v>265</v>
      </c>
      <c r="D84" s="24">
        <v>0</v>
      </c>
      <c r="E84" s="24">
        <v>1416</v>
      </c>
    </row>
    <row r="85" spans="1:5" ht="15">
      <c r="A85" s="26" t="s">
        <v>341</v>
      </c>
      <c r="B85" s="24">
        <v>1</v>
      </c>
      <c r="C85" s="24" t="s">
        <v>265</v>
      </c>
      <c r="D85" s="24" t="s">
        <v>261</v>
      </c>
      <c r="E85" s="24">
        <v>914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71">
      <selection activeCell="G180" sqref="G180"/>
    </sheetView>
  </sheetViews>
  <sheetFormatPr defaultColWidth="9.140625" defaultRowHeight="15"/>
  <cols>
    <col min="1" max="1" width="18.7109375" style="4" customWidth="1"/>
    <col min="2" max="2" width="9.140625" style="4" customWidth="1"/>
  </cols>
  <sheetData>
    <row r="1" spans="1:3" ht="15">
      <c r="A1" s="9" t="s">
        <v>217</v>
      </c>
      <c r="B1" s="10" t="s">
        <v>218</v>
      </c>
      <c r="C1" t="s">
        <v>245</v>
      </c>
    </row>
    <row r="2" spans="1:5" ht="25.5">
      <c r="A2" s="11" t="s">
        <v>250</v>
      </c>
      <c r="B2" s="12">
        <v>0.816</v>
      </c>
      <c r="C2" t="s">
        <v>246</v>
      </c>
      <c r="E2" s="13" t="s">
        <v>220</v>
      </c>
    </row>
    <row r="3" spans="1:5" ht="15">
      <c r="A3" s="11" t="s">
        <v>219</v>
      </c>
      <c r="B3" s="12">
        <v>0.783</v>
      </c>
      <c r="C3" t="s">
        <v>246</v>
      </c>
      <c r="E3">
        <v>675</v>
      </c>
    </row>
    <row r="4" spans="1:7" ht="15">
      <c r="A4" s="11" t="s">
        <v>221</v>
      </c>
      <c r="B4" s="12">
        <v>0.805</v>
      </c>
      <c r="C4" t="s">
        <v>246</v>
      </c>
      <c r="E4" s="4" t="s">
        <v>223</v>
      </c>
      <c r="F4" s="4" t="s">
        <v>224</v>
      </c>
      <c r="G4" s="4" t="s">
        <v>5</v>
      </c>
    </row>
    <row r="5" spans="1:7" ht="25.5">
      <c r="A5" s="11" t="s">
        <v>222</v>
      </c>
      <c r="B5" s="12">
        <v>0.836</v>
      </c>
      <c r="C5" t="s">
        <v>246</v>
      </c>
      <c r="E5" s="14">
        <v>505</v>
      </c>
      <c r="F5" s="4">
        <v>910</v>
      </c>
      <c r="G5" s="15">
        <f>F5/E3</f>
        <v>1.348148148148148</v>
      </c>
    </row>
    <row r="6" spans="1:7" ht="15">
      <c r="A6" s="11" t="s">
        <v>98</v>
      </c>
      <c r="B6" s="12">
        <v>0.848</v>
      </c>
      <c r="C6" t="s">
        <v>246</v>
      </c>
      <c r="E6" s="14" t="s">
        <v>12</v>
      </c>
      <c r="F6" s="4">
        <v>870</v>
      </c>
      <c r="G6" s="15">
        <f>F6/E3</f>
        <v>1.288888888888889</v>
      </c>
    </row>
    <row r="7" spans="1:7" ht="15">
      <c r="A7" s="11" t="s">
        <v>128</v>
      </c>
      <c r="B7" s="12">
        <v>0.86</v>
      </c>
      <c r="C7" t="s">
        <v>246</v>
      </c>
      <c r="E7" s="8"/>
      <c r="F7" s="8"/>
      <c r="G7" s="8"/>
    </row>
    <row r="8" spans="1:7" ht="15">
      <c r="A8" s="11" t="s">
        <v>207</v>
      </c>
      <c r="B8" s="12">
        <v>0.948</v>
      </c>
      <c r="C8" t="s">
        <v>246</v>
      </c>
      <c r="E8" s="8"/>
      <c r="F8" s="8"/>
      <c r="G8" s="8"/>
    </row>
    <row r="9" spans="1:7" ht="15">
      <c r="A9" s="11" t="s">
        <v>213</v>
      </c>
      <c r="B9" s="12">
        <v>0.959</v>
      </c>
      <c r="C9" t="s">
        <v>246</v>
      </c>
      <c r="E9" s="8"/>
      <c r="F9" s="8"/>
      <c r="G9" s="8"/>
    </row>
    <row r="10" spans="1:7" ht="25.5">
      <c r="A10" s="11" t="s">
        <v>129</v>
      </c>
      <c r="B10" s="12">
        <v>0.961</v>
      </c>
      <c r="C10" t="s">
        <v>246</v>
      </c>
      <c r="E10" s="8"/>
      <c r="F10" s="8"/>
      <c r="G10" s="8"/>
    </row>
    <row r="11" spans="1:3" ht="15">
      <c r="A11" s="11" t="s">
        <v>70</v>
      </c>
      <c r="B11" s="12">
        <v>0.964</v>
      </c>
      <c r="C11" t="s">
        <v>246</v>
      </c>
    </row>
    <row r="12" spans="1:3" ht="25.5">
      <c r="A12" s="11" t="s">
        <v>162</v>
      </c>
      <c r="B12" s="12">
        <v>0.972</v>
      </c>
      <c r="C12" t="s">
        <v>246</v>
      </c>
    </row>
    <row r="13" spans="1:3" ht="15">
      <c r="A13" s="11" t="s">
        <v>127</v>
      </c>
      <c r="B13" s="12">
        <v>0.973</v>
      </c>
      <c r="C13" t="s">
        <v>246</v>
      </c>
    </row>
    <row r="14" spans="1:3" ht="15">
      <c r="A14" s="11" t="s">
        <v>67</v>
      </c>
      <c r="B14" s="12">
        <v>0.976</v>
      </c>
      <c r="C14" t="s">
        <v>246</v>
      </c>
    </row>
    <row r="15" spans="1:3" ht="15">
      <c r="A15" s="11" t="s">
        <v>69</v>
      </c>
      <c r="B15" s="12">
        <v>0.978</v>
      </c>
      <c r="C15" t="s">
        <v>246</v>
      </c>
    </row>
    <row r="16" spans="1:3" ht="15">
      <c r="A16" s="11" t="s">
        <v>212</v>
      </c>
      <c r="B16" s="12">
        <v>0.979</v>
      </c>
      <c r="C16" t="s">
        <v>246</v>
      </c>
    </row>
    <row r="17" spans="1:3" ht="15">
      <c r="A17" s="11" t="s">
        <v>154</v>
      </c>
      <c r="B17" s="12">
        <v>0.983</v>
      </c>
      <c r="C17" t="s">
        <v>246</v>
      </c>
    </row>
    <row r="18" spans="1:3" ht="25.5">
      <c r="A18" s="11" t="s">
        <v>225</v>
      </c>
      <c r="B18" s="12">
        <v>0.989</v>
      </c>
      <c r="C18" t="s">
        <v>246</v>
      </c>
    </row>
    <row r="19" spans="1:3" ht="15">
      <c r="A19" s="11" t="s">
        <v>123</v>
      </c>
      <c r="B19" s="12">
        <v>0.992</v>
      </c>
      <c r="C19" t="s">
        <v>246</v>
      </c>
    </row>
    <row r="20" spans="1:3" ht="15">
      <c r="A20" s="11" t="s">
        <v>190</v>
      </c>
      <c r="B20" s="12">
        <v>0.992</v>
      </c>
      <c r="C20" t="s">
        <v>246</v>
      </c>
    </row>
    <row r="21" spans="1:3" ht="15">
      <c r="A21" s="11" t="s">
        <v>156</v>
      </c>
      <c r="B21" s="12">
        <v>0.996</v>
      </c>
      <c r="C21" t="s">
        <v>246</v>
      </c>
    </row>
    <row r="22" spans="1:3" ht="15">
      <c r="A22" s="11" t="s">
        <v>16</v>
      </c>
      <c r="B22" s="12">
        <v>1</v>
      </c>
      <c r="C22" t="s">
        <v>246</v>
      </c>
    </row>
    <row r="23" spans="1:3" ht="25.5">
      <c r="A23" s="11" t="s">
        <v>17</v>
      </c>
      <c r="B23" s="12">
        <v>1</v>
      </c>
      <c r="C23" t="s">
        <v>246</v>
      </c>
    </row>
    <row r="24" spans="1:3" ht="15">
      <c r="A24" s="11" t="s">
        <v>22</v>
      </c>
      <c r="B24" s="12">
        <v>1</v>
      </c>
      <c r="C24" t="s">
        <v>246</v>
      </c>
    </row>
    <row r="25" spans="1:3" ht="15">
      <c r="A25" s="11" t="s">
        <v>31</v>
      </c>
      <c r="B25" s="12">
        <v>1</v>
      </c>
      <c r="C25" t="s">
        <v>246</v>
      </c>
    </row>
    <row r="26" spans="1:3" ht="15">
      <c r="A26" s="11" t="s">
        <v>35</v>
      </c>
      <c r="B26" s="12">
        <v>1</v>
      </c>
      <c r="C26" t="s">
        <v>246</v>
      </c>
    </row>
    <row r="27" spans="1:3" ht="15">
      <c r="A27" s="11" t="s">
        <v>41</v>
      </c>
      <c r="B27" s="12">
        <v>1</v>
      </c>
      <c r="C27" t="s">
        <v>246</v>
      </c>
    </row>
    <row r="28" spans="1:3" ht="15">
      <c r="A28" s="11" t="s">
        <v>49</v>
      </c>
      <c r="B28" s="12">
        <v>1</v>
      </c>
      <c r="C28" t="s">
        <v>246</v>
      </c>
    </row>
    <row r="29" spans="1:3" ht="15">
      <c r="A29" s="11" t="s">
        <v>52</v>
      </c>
      <c r="B29" s="12">
        <v>1</v>
      </c>
      <c r="C29" t="s">
        <v>246</v>
      </c>
    </row>
    <row r="30" spans="1:3" ht="15">
      <c r="A30" s="11" t="s">
        <v>54</v>
      </c>
      <c r="B30" s="12">
        <v>1</v>
      </c>
      <c r="C30" t="s">
        <v>246</v>
      </c>
    </row>
    <row r="31" spans="1:3" ht="15">
      <c r="A31" s="11" t="s">
        <v>79</v>
      </c>
      <c r="B31" s="12">
        <v>1</v>
      </c>
      <c r="C31" t="s">
        <v>246</v>
      </c>
    </row>
    <row r="32" spans="1:3" ht="25.5">
      <c r="A32" s="11" t="s">
        <v>80</v>
      </c>
      <c r="B32" s="12">
        <v>1</v>
      </c>
      <c r="C32" t="s">
        <v>246</v>
      </c>
    </row>
    <row r="33" spans="1:3" ht="15">
      <c r="A33" s="11" t="s">
        <v>97</v>
      </c>
      <c r="B33" s="12">
        <v>1</v>
      </c>
      <c r="C33" t="s">
        <v>246</v>
      </c>
    </row>
    <row r="34" spans="1:3" ht="15">
      <c r="A34" s="11" t="s">
        <v>99</v>
      </c>
      <c r="B34" s="12">
        <v>1</v>
      </c>
      <c r="C34" t="s">
        <v>246</v>
      </c>
    </row>
    <row r="35" spans="1:3" ht="15">
      <c r="A35" s="11" t="s">
        <v>102</v>
      </c>
      <c r="B35" s="12">
        <v>1</v>
      </c>
      <c r="C35" t="s">
        <v>246</v>
      </c>
    </row>
    <row r="36" spans="1:3" ht="15">
      <c r="A36" s="11" t="s">
        <v>113</v>
      </c>
      <c r="B36" s="12">
        <v>1</v>
      </c>
      <c r="C36" t="s">
        <v>246</v>
      </c>
    </row>
    <row r="37" spans="1:3" ht="15">
      <c r="A37" s="11" t="s">
        <v>118</v>
      </c>
      <c r="B37" s="12">
        <v>1</v>
      </c>
      <c r="C37" t="s">
        <v>246</v>
      </c>
    </row>
    <row r="38" spans="1:3" ht="25.5">
      <c r="A38" s="11" t="s">
        <v>124</v>
      </c>
      <c r="B38" s="12">
        <v>1</v>
      </c>
      <c r="C38" t="s">
        <v>246</v>
      </c>
    </row>
    <row r="39" spans="1:3" ht="15">
      <c r="A39" s="11" t="s">
        <v>130</v>
      </c>
      <c r="B39" s="12">
        <v>1</v>
      </c>
      <c r="C39" t="s">
        <v>246</v>
      </c>
    </row>
    <row r="40" spans="1:3" ht="25.5">
      <c r="A40" s="11" t="s">
        <v>159</v>
      </c>
      <c r="B40" s="12">
        <v>1</v>
      </c>
      <c r="C40" t="s">
        <v>246</v>
      </c>
    </row>
    <row r="41" spans="1:3" ht="25.5">
      <c r="A41" s="11" t="s">
        <v>161</v>
      </c>
      <c r="B41" s="12">
        <v>1</v>
      </c>
      <c r="C41" t="s">
        <v>246</v>
      </c>
    </row>
    <row r="42" spans="1:3" ht="15">
      <c r="A42" s="11" t="s">
        <v>177</v>
      </c>
      <c r="B42" s="12">
        <v>1</v>
      </c>
      <c r="C42" t="s">
        <v>246</v>
      </c>
    </row>
    <row r="43" spans="1:3" ht="15">
      <c r="A43" s="11" t="s">
        <v>15</v>
      </c>
      <c r="B43" s="12">
        <v>1.002</v>
      </c>
      <c r="C43" t="s">
        <v>246</v>
      </c>
    </row>
    <row r="44" spans="1:3" ht="25.5">
      <c r="A44" s="11" t="s">
        <v>226</v>
      </c>
      <c r="B44" s="12">
        <v>1.002</v>
      </c>
      <c r="C44" t="s">
        <v>246</v>
      </c>
    </row>
    <row r="45" spans="1:3" ht="15">
      <c r="A45" s="11" t="s">
        <v>151</v>
      </c>
      <c r="B45" s="12">
        <v>1.005</v>
      </c>
      <c r="C45" t="s">
        <v>246</v>
      </c>
    </row>
    <row r="46" spans="1:3" ht="15">
      <c r="A46" s="11" t="s">
        <v>152</v>
      </c>
      <c r="B46" s="12">
        <v>1.009</v>
      </c>
      <c r="C46" t="s">
        <v>246</v>
      </c>
    </row>
    <row r="47" spans="1:3" ht="15">
      <c r="A47" s="11" t="s">
        <v>68</v>
      </c>
      <c r="B47" s="12">
        <v>1.013</v>
      </c>
      <c r="C47" t="s">
        <v>246</v>
      </c>
    </row>
    <row r="48" spans="1:3" ht="15">
      <c r="A48" s="11" t="s">
        <v>106</v>
      </c>
      <c r="B48" s="12">
        <v>1.013</v>
      </c>
      <c r="C48" t="s">
        <v>246</v>
      </c>
    </row>
    <row r="49" spans="1:3" ht="15">
      <c r="A49" s="11" t="s">
        <v>104</v>
      </c>
      <c r="B49" s="12">
        <v>1.014</v>
      </c>
      <c r="C49" t="s">
        <v>246</v>
      </c>
    </row>
    <row r="50" spans="1:3" ht="15">
      <c r="A50" s="11" t="s">
        <v>186</v>
      </c>
      <c r="B50" s="12">
        <v>1.015</v>
      </c>
      <c r="C50" t="s">
        <v>246</v>
      </c>
    </row>
    <row r="51" spans="1:3" ht="15">
      <c r="A51" s="11" t="s">
        <v>153</v>
      </c>
      <c r="B51" s="12">
        <v>1.016</v>
      </c>
      <c r="C51" t="s">
        <v>246</v>
      </c>
    </row>
    <row r="52" spans="1:3" ht="15">
      <c r="A52" s="11" t="s">
        <v>211</v>
      </c>
      <c r="B52" s="12">
        <v>1.016</v>
      </c>
      <c r="C52" t="s">
        <v>246</v>
      </c>
    </row>
    <row r="53" spans="1:3" ht="15">
      <c r="A53" s="11" t="s">
        <v>18</v>
      </c>
      <c r="B53" s="12">
        <v>1.017</v>
      </c>
      <c r="C53" t="s">
        <v>246</v>
      </c>
    </row>
    <row r="54" spans="1:3" ht="15">
      <c r="A54" s="11" t="s">
        <v>173</v>
      </c>
      <c r="B54" s="12">
        <v>1.018</v>
      </c>
      <c r="C54" t="s">
        <v>246</v>
      </c>
    </row>
    <row r="55" spans="1:3" ht="25.5">
      <c r="A55" s="11" t="s">
        <v>227</v>
      </c>
      <c r="B55" s="12">
        <v>1.019</v>
      </c>
      <c r="C55" t="s">
        <v>246</v>
      </c>
    </row>
    <row r="56" spans="1:3" ht="15">
      <c r="A56" s="11" t="s">
        <v>188</v>
      </c>
      <c r="B56" s="12">
        <v>1.019</v>
      </c>
      <c r="C56" t="s">
        <v>246</v>
      </c>
    </row>
    <row r="57" spans="1:3" ht="15">
      <c r="A57" s="11" t="s">
        <v>85</v>
      </c>
      <c r="B57" s="12">
        <v>1.02</v>
      </c>
      <c r="C57" t="s">
        <v>246</v>
      </c>
    </row>
    <row r="58" spans="1:3" ht="25.5">
      <c r="A58" s="11" t="s">
        <v>228</v>
      </c>
      <c r="B58" s="12">
        <v>1.02</v>
      </c>
      <c r="C58" t="s">
        <v>246</v>
      </c>
    </row>
    <row r="59" spans="1:3" ht="25.5">
      <c r="A59" s="11" t="s">
        <v>105</v>
      </c>
      <c r="B59" s="12">
        <v>1.021</v>
      </c>
      <c r="C59" t="s">
        <v>246</v>
      </c>
    </row>
    <row r="60" spans="1:3" ht="15">
      <c r="A60" s="11" t="s">
        <v>229</v>
      </c>
      <c r="B60" s="12">
        <v>1.022</v>
      </c>
      <c r="C60" t="s">
        <v>246</v>
      </c>
    </row>
    <row r="61" spans="1:3" ht="25.5">
      <c r="A61" s="11" t="s">
        <v>122</v>
      </c>
      <c r="B61" s="12">
        <v>1.022</v>
      </c>
      <c r="C61" t="s">
        <v>246</v>
      </c>
    </row>
    <row r="62" spans="1:3" ht="15">
      <c r="A62" s="11" t="s">
        <v>143</v>
      </c>
      <c r="B62" s="12">
        <v>1.022</v>
      </c>
      <c r="C62" t="s">
        <v>246</v>
      </c>
    </row>
    <row r="63" spans="1:3" ht="15">
      <c r="A63" s="11" t="s">
        <v>116</v>
      </c>
      <c r="B63" s="12">
        <v>1.023</v>
      </c>
      <c r="C63" t="s">
        <v>246</v>
      </c>
    </row>
    <row r="64" spans="1:3" ht="15">
      <c r="A64" s="11" t="s">
        <v>53</v>
      </c>
      <c r="B64" s="12">
        <v>1.024</v>
      </c>
      <c r="C64" t="s">
        <v>246</v>
      </c>
    </row>
    <row r="65" spans="1:3" ht="15">
      <c r="A65" s="11" t="s">
        <v>125</v>
      </c>
      <c r="B65" s="12">
        <v>1.025</v>
      </c>
      <c r="C65" t="s">
        <v>246</v>
      </c>
    </row>
    <row r="66" spans="1:3" ht="25.5">
      <c r="A66" s="11" t="s">
        <v>84</v>
      </c>
      <c r="B66" s="12">
        <v>1.026</v>
      </c>
      <c r="C66" t="s">
        <v>246</v>
      </c>
    </row>
    <row r="67" spans="1:3" ht="15">
      <c r="A67" s="11" t="s">
        <v>66</v>
      </c>
      <c r="B67" s="12">
        <v>1.027</v>
      </c>
      <c r="C67" t="s">
        <v>246</v>
      </c>
    </row>
    <row r="68" spans="1:3" ht="15">
      <c r="A68" s="11" t="s">
        <v>107</v>
      </c>
      <c r="B68" s="12">
        <v>1.027</v>
      </c>
      <c r="C68" t="s">
        <v>246</v>
      </c>
    </row>
    <row r="69" spans="1:3" ht="15">
      <c r="A69" s="11" t="s">
        <v>170</v>
      </c>
      <c r="B69" s="12">
        <v>1.027</v>
      </c>
      <c r="C69" t="s">
        <v>246</v>
      </c>
    </row>
    <row r="70" spans="1:3" ht="25.5">
      <c r="A70" s="11" t="s">
        <v>230</v>
      </c>
      <c r="B70" s="12">
        <v>1.028</v>
      </c>
      <c r="C70" t="s">
        <v>246</v>
      </c>
    </row>
    <row r="71" spans="1:3" ht="15">
      <c r="A71" s="11" t="s">
        <v>171</v>
      </c>
      <c r="B71" s="12">
        <v>1.029</v>
      </c>
      <c r="C71" t="s">
        <v>246</v>
      </c>
    </row>
    <row r="72" spans="1:3" ht="15">
      <c r="A72" s="11" t="s">
        <v>214</v>
      </c>
      <c r="B72" s="12">
        <v>1.029</v>
      </c>
      <c r="C72" t="s">
        <v>246</v>
      </c>
    </row>
    <row r="73" spans="1:3" ht="15">
      <c r="A73" s="11" t="s">
        <v>27</v>
      </c>
      <c r="B73" s="12">
        <v>1.03</v>
      </c>
      <c r="C73" t="s">
        <v>246</v>
      </c>
    </row>
    <row r="74" spans="1:3" ht="15">
      <c r="A74" s="11" t="s">
        <v>231</v>
      </c>
      <c r="B74" s="12">
        <v>1.032</v>
      </c>
      <c r="C74" t="s">
        <v>246</v>
      </c>
    </row>
    <row r="75" spans="1:3" ht="15">
      <c r="A75" s="11" t="s">
        <v>19</v>
      </c>
      <c r="B75" s="12">
        <v>1.035</v>
      </c>
      <c r="C75" t="s">
        <v>246</v>
      </c>
    </row>
    <row r="76" spans="1:3" ht="15">
      <c r="A76" s="11" t="s">
        <v>88</v>
      </c>
      <c r="B76" s="12">
        <v>1.035</v>
      </c>
      <c r="C76" t="s">
        <v>246</v>
      </c>
    </row>
    <row r="77" spans="1:3" ht="15">
      <c r="A77" s="11" t="s">
        <v>232</v>
      </c>
      <c r="B77" s="12">
        <v>1.035</v>
      </c>
      <c r="C77" t="s">
        <v>246</v>
      </c>
    </row>
    <row r="78" spans="1:3" ht="15">
      <c r="A78" s="11" t="s">
        <v>103</v>
      </c>
      <c r="B78" s="12">
        <v>1.035</v>
      </c>
      <c r="C78" t="s">
        <v>246</v>
      </c>
    </row>
    <row r="79" spans="1:3" ht="15">
      <c r="A79" s="11" t="s">
        <v>182</v>
      </c>
      <c r="B79" s="12">
        <v>1.035</v>
      </c>
      <c r="C79" t="s">
        <v>246</v>
      </c>
    </row>
    <row r="80" spans="1:3" ht="25.5">
      <c r="A80" s="11" t="s">
        <v>140</v>
      </c>
      <c r="B80" s="12">
        <v>1.036</v>
      </c>
      <c r="C80" t="s">
        <v>246</v>
      </c>
    </row>
    <row r="81" spans="1:3" ht="15">
      <c r="A81" s="11" t="s">
        <v>149</v>
      </c>
      <c r="B81" s="12">
        <v>1.036</v>
      </c>
      <c r="C81" t="s">
        <v>246</v>
      </c>
    </row>
    <row r="82" spans="1:3" ht="15">
      <c r="A82" s="11" t="s">
        <v>201</v>
      </c>
      <c r="B82" s="12">
        <v>1.037</v>
      </c>
      <c r="C82" t="s">
        <v>246</v>
      </c>
    </row>
    <row r="83" spans="1:3" ht="15">
      <c r="A83" s="11" t="s">
        <v>39</v>
      </c>
      <c r="B83" s="12">
        <v>1.039</v>
      </c>
      <c r="C83" t="s">
        <v>246</v>
      </c>
    </row>
    <row r="84" spans="1:3" ht="15">
      <c r="A84" s="11" t="s">
        <v>62</v>
      </c>
      <c r="B84" s="12">
        <v>1.039</v>
      </c>
      <c r="C84" t="s">
        <v>246</v>
      </c>
    </row>
    <row r="85" spans="1:3" ht="15">
      <c r="A85" s="11" t="s">
        <v>111</v>
      </c>
      <c r="B85" s="12">
        <v>1.039</v>
      </c>
      <c r="C85" t="s">
        <v>246</v>
      </c>
    </row>
    <row r="86" spans="1:3" ht="25.5">
      <c r="A86" s="11" t="s">
        <v>89</v>
      </c>
      <c r="B86" s="12">
        <v>1.04</v>
      </c>
      <c r="C86" t="s">
        <v>246</v>
      </c>
    </row>
    <row r="87" spans="1:3" ht="15">
      <c r="A87" s="11" t="s">
        <v>210</v>
      </c>
      <c r="B87" s="12">
        <v>1.043</v>
      </c>
      <c r="C87" t="s">
        <v>246</v>
      </c>
    </row>
    <row r="88" spans="1:3" ht="25.5">
      <c r="A88" s="11" t="s">
        <v>72</v>
      </c>
      <c r="B88" s="12">
        <v>1.044</v>
      </c>
      <c r="C88" t="s">
        <v>246</v>
      </c>
    </row>
    <row r="89" spans="1:3" ht="15">
      <c r="A89" s="11" t="s">
        <v>73</v>
      </c>
      <c r="B89" s="12">
        <v>1.044</v>
      </c>
      <c r="C89" t="s">
        <v>246</v>
      </c>
    </row>
    <row r="90" spans="1:3" ht="15">
      <c r="A90" s="11" t="s">
        <v>157</v>
      </c>
      <c r="B90" s="12">
        <v>1.044</v>
      </c>
      <c r="C90" t="s">
        <v>246</v>
      </c>
    </row>
    <row r="91" spans="1:3" ht="15">
      <c r="A91" s="11" t="s">
        <v>141</v>
      </c>
      <c r="B91" s="12">
        <v>1.045</v>
      </c>
      <c r="C91" t="s">
        <v>246</v>
      </c>
    </row>
    <row r="92" spans="1:3" ht="15">
      <c r="A92" s="11" t="s">
        <v>189</v>
      </c>
      <c r="B92" s="12">
        <v>1.045</v>
      </c>
      <c r="C92" t="s">
        <v>246</v>
      </c>
    </row>
    <row r="93" spans="1:3" ht="15">
      <c r="A93" s="11" t="s">
        <v>181</v>
      </c>
      <c r="B93" s="12">
        <v>1.046</v>
      </c>
      <c r="C93" t="s">
        <v>246</v>
      </c>
    </row>
    <row r="94" spans="1:3" ht="25.5">
      <c r="A94" s="11" t="s">
        <v>26</v>
      </c>
      <c r="B94" s="12">
        <v>1.047</v>
      </c>
      <c r="C94" t="s">
        <v>246</v>
      </c>
    </row>
    <row r="95" spans="1:3" ht="15">
      <c r="A95" s="11" t="s">
        <v>233</v>
      </c>
      <c r="B95" s="12">
        <v>1.047</v>
      </c>
      <c r="C95" t="s">
        <v>246</v>
      </c>
    </row>
    <row r="96" spans="1:3" ht="25.5">
      <c r="A96" s="11" t="s">
        <v>30</v>
      </c>
      <c r="B96" s="12">
        <v>1.049</v>
      </c>
      <c r="C96" t="s">
        <v>246</v>
      </c>
    </row>
    <row r="97" spans="1:3" ht="25.5">
      <c r="A97" s="11" t="s">
        <v>126</v>
      </c>
      <c r="B97" s="12">
        <v>1.049</v>
      </c>
      <c r="C97" t="s">
        <v>246</v>
      </c>
    </row>
    <row r="98" spans="1:3" ht="25.5">
      <c r="A98" s="11" t="s">
        <v>234</v>
      </c>
      <c r="B98" s="12">
        <v>1.052</v>
      </c>
      <c r="C98" t="s">
        <v>246</v>
      </c>
    </row>
    <row r="99" spans="1:3" ht="15">
      <c r="A99" s="11" t="s">
        <v>169</v>
      </c>
      <c r="B99" s="12">
        <v>1.052</v>
      </c>
      <c r="C99" t="s">
        <v>246</v>
      </c>
    </row>
    <row r="100" spans="1:3" ht="15">
      <c r="A100" s="11" t="s">
        <v>82</v>
      </c>
      <c r="B100" s="12">
        <v>1.054</v>
      </c>
      <c r="C100" t="s">
        <v>246</v>
      </c>
    </row>
    <row r="101" spans="1:3" ht="25.5">
      <c r="A101" s="11" t="s">
        <v>235</v>
      </c>
      <c r="B101" s="12">
        <v>1.056</v>
      </c>
      <c r="C101" t="s">
        <v>246</v>
      </c>
    </row>
    <row r="102" spans="1:3" ht="38.25">
      <c r="A102" s="11" t="s">
        <v>150</v>
      </c>
      <c r="B102" s="12">
        <v>1.056</v>
      </c>
      <c r="C102" t="s">
        <v>246</v>
      </c>
    </row>
    <row r="103" spans="1:3" ht="15">
      <c r="A103" s="11" t="s">
        <v>51</v>
      </c>
      <c r="B103" s="12">
        <v>1.057</v>
      </c>
      <c r="C103" t="s">
        <v>246</v>
      </c>
    </row>
    <row r="104" spans="1:3" ht="15">
      <c r="A104" s="11" t="s">
        <v>20</v>
      </c>
      <c r="B104" s="12">
        <v>1.058</v>
      </c>
      <c r="C104" t="s">
        <v>246</v>
      </c>
    </row>
    <row r="105" spans="1:3" ht="15">
      <c r="A105" s="11" t="s">
        <v>83</v>
      </c>
      <c r="B105" s="12">
        <v>1.06</v>
      </c>
      <c r="C105" t="s">
        <v>246</v>
      </c>
    </row>
    <row r="106" spans="1:3" ht="15">
      <c r="A106" s="11" t="s">
        <v>215</v>
      </c>
      <c r="B106" s="12">
        <v>1.062</v>
      </c>
      <c r="C106" t="s">
        <v>246</v>
      </c>
    </row>
    <row r="107" spans="1:3" ht="25.5">
      <c r="A107" s="11" t="s">
        <v>71</v>
      </c>
      <c r="B107" s="12">
        <v>1.064</v>
      </c>
      <c r="C107" t="s">
        <v>246</v>
      </c>
    </row>
    <row r="108" spans="1:3" ht="15">
      <c r="A108" s="11" t="s">
        <v>197</v>
      </c>
      <c r="B108" s="12">
        <v>1.065</v>
      </c>
      <c r="C108" t="s">
        <v>246</v>
      </c>
    </row>
    <row r="109" spans="1:3" ht="15">
      <c r="A109" s="11" t="s">
        <v>185</v>
      </c>
      <c r="B109" s="12">
        <v>1.066</v>
      </c>
      <c r="C109" t="s">
        <v>246</v>
      </c>
    </row>
    <row r="110" spans="1:3" ht="15">
      <c r="A110" s="11" t="s">
        <v>187</v>
      </c>
      <c r="B110" s="12">
        <v>1.067</v>
      </c>
      <c r="C110" t="s">
        <v>246</v>
      </c>
    </row>
    <row r="111" spans="1:3" ht="15">
      <c r="A111" s="11" t="s">
        <v>101</v>
      </c>
      <c r="B111" s="12">
        <v>1.07</v>
      </c>
      <c r="C111" t="s">
        <v>246</v>
      </c>
    </row>
    <row r="112" spans="1:3" ht="15">
      <c r="A112" s="11" t="s">
        <v>25</v>
      </c>
      <c r="B112" s="12">
        <v>1.071</v>
      </c>
      <c r="C112" t="s">
        <v>246</v>
      </c>
    </row>
    <row r="113" spans="1:3" ht="38.25">
      <c r="A113" s="11" t="s">
        <v>117</v>
      </c>
      <c r="B113" s="12">
        <v>1.071</v>
      </c>
      <c r="C113" t="s">
        <v>246</v>
      </c>
    </row>
    <row r="114" spans="1:3" ht="25.5">
      <c r="A114" s="11" t="s">
        <v>63</v>
      </c>
      <c r="B114" s="12">
        <v>1.072</v>
      </c>
      <c r="C114" t="s">
        <v>246</v>
      </c>
    </row>
    <row r="115" spans="1:3" ht="15">
      <c r="A115" s="11" t="s">
        <v>77</v>
      </c>
      <c r="B115" s="12">
        <v>1.074</v>
      </c>
      <c r="C115" t="s">
        <v>246</v>
      </c>
    </row>
    <row r="116" spans="1:3" ht="15">
      <c r="A116" s="11" t="s">
        <v>158</v>
      </c>
      <c r="B116" s="12">
        <v>1.076</v>
      </c>
      <c r="C116" t="s">
        <v>246</v>
      </c>
    </row>
    <row r="117" spans="1:3" ht="15">
      <c r="A117" s="11" t="s">
        <v>216</v>
      </c>
      <c r="B117" s="12">
        <v>1.076</v>
      </c>
      <c r="C117" t="s">
        <v>246</v>
      </c>
    </row>
    <row r="118" spans="1:3" ht="15">
      <c r="A118" s="11" t="s">
        <v>121</v>
      </c>
      <c r="B118" s="12">
        <v>1.079</v>
      </c>
      <c r="C118" t="s">
        <v>246</v>
      </c>
    </row>
    <row r="119" spans="1:3" ht="15">
      <c r="A119" s="11" t="s">
        <v>180</v>
      </c>
      <c r="B119" s="12">
        <v>1.08</v>
      </c>
      <c r="C119" t="s">
        <v>246</v>
      </c>
    </row>
    <row r="120" spans="1:3" ht="15">
      <c r="A120" s="11" t="s">
        <v>139</v>
      </c>
      <c r="B120" s="12">
        <v>1.082</v>
      </c>
      <c r="C120" t="s">
        <v>246</v>
      </c>
    </row>
    <row r="121" spans="1:3" ht="25.5">
      <c r="A121" s="11" t="s">
        <v>40</v>
      </c>
      <c r="B121" s="12">
        <v>1.084</v>
      </c>
      <c r="C121" t="s">
        <v>246</v>
      </c>
    </row>
    <row r="122" spans="1:3" ht="25.5">
      <c r="A122" s="11" t="s">
        <v>112</v>
      </c>
      <c r="B122" s="12">
        <v>1.085</v>
      </c>
      <c r="C122" t="s">
        <v>246</v>
      </c>
    </row>
    <row r="123" spans="1:3" ht="38.25">
      <c r="A123" s="11" t="s">
        <v>148</v>
      </c>
      <c r="B123" s="12">
        <v>1.085</v>
      </c>
      <c r="C123" t="s">
        <v>246</v>
      </c>
    </row>
    <row r="124" spans="1:3" ht="15">
      <c r="A124" s="11" t="s">
        <v>142</v>
      </c>
      <c r="B124" s="12">
        <v>1.088</v>
      </c>
      <c r="C124" t="s">
        <v>246</v>
      </c>
    </row>
    <row r="125" spans="1:3" ht="25.5">
      <c r="A125" s="11" t="s">
        <v>24</v>
      </c>
      <c r="B125" s="12">
        <v>1.09</v>
      </c>
      <c r="C125" t="s">
        <v>246</v>
      </c>
    </row>
    <row r="126" spans="1:3" ht="15">
      <c r="A126" s="11" t="s">
        <v>206</v>
      </c>
      <c r="B126" s="12">
        <v>1.09</v>
      </c>
      <c r="C126" t="s">
        <v>246</v>
      </c>
    </row>
    <row r="127" spans="1:3" ht="15">
      <c r="A127" s="11" t="s">
        <v>21</v>
      </c>
      <c r="B127" s="12">
        <v>1.091</v>
      </c>
      <c r="C127" t="s">
        <v>246</v>
      </c>
    </row>
    <row r="128" spans="1:3" ht="15">
      <c r="A128" s="11" t="s">
        <v>36</v>
      </c>
      <c r="B128" s="12">
        <v>1.092</v>
      </c>
      <c r="C128" t="s">
        <v>246</v>
      </c>
    </row>
    <row r="129" spans="1:3" ht="15">
      <c r="A129" s="11" t="s">
        <v>109</v>
      </c>
      <c r="B129" s="12">
        <v>1.092</v>
      </c>
      <c r="C129" t="s">
        <v>246</v>
      </c>
    </row>
    <row r="130" spans="1:3" ht="15">
      <c r="A130" s="11" t="s">
        <v>29</v>
      </c>
      <c r="B130" s="12">
        <v>1.095</v>
      </c>
      <c r="C130" t="s">
        <v>246</v>
      </c>
    </row>
    <row r="131" spans="1:3" ht="15">
      <c r="A131" s="11" t="s">
        <v>236</v>
      </c>
      <c r="B131" s="12">
        <v>1.096</v>
      </c>
      <c r="C131" t="s">
        <v>246</v>
      </c>
    </row>
    <row r="132" spans="1:3" ht="25.5">
      <c r="A132" s="11" t="s">
        <v>115</v>
      </c>
      <c r="B132" s="12">
        <v>1.097</v>
      </c>
      <c r="C132" t="s">
        <v>246</v>
      </c>
    </row>
    <row r="133" spans="1:3" ht="15">
      <c r="A133" s="11" t="s">
        <v>61</v>
      </c>
      <c r="B133" s="12">
        <v>1.098</v>
      </c>
      <c r="C133" t="s">
        <v>246</v>
      </c>
    </row>
    <row r="134" spans="1:3" ht="25.5">
      <c r="A134" s="11" t="s">
        <v>64</v>
      </c>
      <c r="B134" s="12">
        <v>1.098</v>
      </c>
      <c r="C134" t="s">
        <v>246</v>
      </c>
    </row>
    <row r="135" spans="1:3" ht="25.5">
      <c r="A135" s="11" t="s">
        <v>78</v>
      </c>
      <c r="B135" s="12">
        <v>1.098</v>
      </c>
      <c r="C135" t="s">
        <v>246</v>
      </c>
    </row>
    <row r="136" spans="1:3" ht="15">
      <c r="A136" s="11" t="s">
        <v>95</v>
      </c>
      <c r="B136" s="12">
        <v>1.098</v>
      </c>
      <c r="C136" t="s">
        <v>246</v>
      </c>
    </row>
    <row r="137" spans="1:3" ht="15">
      <c r="A137" s="11" t="s">
        <v>208</v>
      </c>
      <c r="B137" s="12">
        <v>1.098</v>
      </c>
      <c r="C137" t="s">
        <v>246</v>
      </c>
    </row>
    <row r="138" spans="1:3" ht="15">
      <c r="A138" s="11" t="s">
        <v>87</v>
      </c>
      <c r="B138" s="12">
        <v>1.102</v>
      </c>
      <c r="C138" t="s">
        <v>246</v>
      </c>
    </row>
    <row r="139" spans="1:3" ht="38.25">
      <c r="A139" s="11" t="s">
        <v>237</v>
      </c>
      <c r="B139" s="12">
        <v>1.105</v>
      </c>
      <c r="C139" t="s">
        <v>246</v>
      </c>
    </row>
    <row r="140" spans="1:3" ht="15">
      <c r="A140" s="11" t="s">
        <v>175</v>
      </c>
      <c r="B140" s="12">
        <v>1.108</v>
      </c>
      <c r="C140" t="s">
        <v>246</v>
      </c>
    </row>
    <row r="141" spans="1:3" ht="15">
      <c r="A141" s="11" t="s">
        <v>202</v>
      </c>
      <c r="B141" s="12">
        <v>1.108</v>
      </c>
      <c r="C141" t="s">
        <v>246</v>
      </c>
    </row>
    <row r="142" spans="1:3" ht="15">
      <c r="A142" s="11" t="s">
        <v>47</v>
      </c>
      <c r="B142" s="12">
        <v>1.109</v>
      </c>
      <c r="C142" t="s">
        <v>246</v>
      </c>
    </row>
    <row r="143" spans="1:3" ht="25.5">
      <c r="A143" s="11" t="s">
        <v>37</v>
      </c>
      <c r="B143" s="12">
        <v>1.112</v>
      </c>
      <c r="C143" t="s">
        <v>246</v>
      </c>
    </row>
    <row r="144" spans="1:3" ht="15">
      <c r="A144" s="11" t="s">
        <v>86</v>
      </c>
      <c r="B144" s="12">
        <v>1.112</v>
      </c>
      <c r="C144" t="s">
        <v>246</v>
      </c>
    </row>
    <row r="145" spans="1:3" ht="38.25">
      <c r="A145" s="11" t="s">
        <v>28</v>
      </c>
      <c r="B145" s="12">
        <v>1.115</v>
      </c>
      <c r="C145" t="s">
        <v>246</v>
      </c>
    </row>
    <row r="146" spans="1:3" ht="15">
      <c r="A146" s="11" t="s">
        <v>174</v>
      </c>
      <c r="B146" s="12">
        <v>1.118</v>
      </c>
      <c r="C146" t="s">
        <v>246</v>
      </c>
    </row>
    <row r="147" spans="1:3" ht="15">
      <c r="A147" s="11" t="s">
        <v>93</v>
      </c>
      <c r="B147" s="12">
        <v>1.119</v>
      </c>
      <c r="C147" t="s">
        <v>246</v>
      </c>
    </row>
    <row r="148" spans="1:3" ht="15">
      <c r="A148" s="11" t="s">
        <v>145</v>
      </c>
      <c r="B148" s="12">
        <v>1.12</v>
      </c>
      <c r="C148" t="s">
        <v>246</v>
      </c>
    </row>
    <row r="149" spans="1:3" ht="15">
      <c r="A149" s="11" t="s">
        <v>65</v>
      </c>
      <c r="B149" s="12">
        <v>1.122</v>
      </c>
      <c r="C149" t="s">
        <v>246</v>
      </c>
    </row>
    <row r="150" spans="1:3" ht="15">
      <c r="A150" s="11" t="s">
        <v>205</v>
      </c>
      <c r="B150" s="12">
        <v>1.122</v>
      </c>
      <c r="C150" t="s">
        <v>246</v>
      </c>
    </row>
    <row r="151" spans="1:3" ht="15">
      <c r="A151" s="11" t="s">
        <v>75</v>
      </c>
      <c r="B151" s="12">
        <v>1.126</v>
      </c>
      <c r="C151" t="s">
        <v>246</v>
      </c>
    </row>
    <row r="152" spans="1:3" ht="15">
      <c r="A152" s="11" t="s">
        <v>120</v>
      </c>
      <c r="B152" s="12">
        <v>1.132</v>
      </c>
      <c r="C152" t="s">
        <v>246</v>
      </c>
    </row>
    <row r="153" spans="1:3" ht="15">
      <c r="A153" s="11" t="s">
        <v>114</v>
      </c>
      <c r="B153" s="12">
        <v>1.133</v>
      </c>
      <c r="C153" t="s">
        <v>246</v>
      </c>
    </row>
    <row r="154" spans="1:3" ht="15">
      <c r="A154" s="11" t="s">
        <v>96</v>
      </c>
      <c r="B154" s="12">
        <v>1.134</v>
      </c>
      <c r="C154" t="s">
        <v>246</v>
      </c>
    </row>
    <row r="155" spans="1:3" ht="15">
      <c r="A155" s="11" t="s">
        <v>48</v>
      </c>
      <c r="B155" s="12">
        <v>1.136</v>
      </c>
      <c r="C155" t="s">
        <v>246</v>
      </c>
    </row>
    <row r="156" spans="1:3" ht="15">
      <c r="A156" s="11" t="s">
        <v>137</v>
      </c>
      <c r="B156" s="12">
        <v>1.137</v>
      </c>
      <c r="C156" t="s">
        <v>246</v>
      </c>
    </row>
    <row r="157" spans="1:3" ht="25.5">
      <c r="A157" s="11" t="s">
        <v>38</v>
      </c>
      <c r="B157" s="12">
        <v>1.141</v>
      </c>
      <c r="C157" t="s">
        <v>246</v>
      </c>
    </row>
    <row r="158" spans="1:3" ht="15">
      <c r="A158" s="11" t="s">
        <v>168</v>
      </c>
      <c r="B158" s="12">
        <v>1.143</v>
      </c>
      <c r="C158" t="s">
        <v>246</v>
      </c>
    </row>
    <row r="159" spans="1:3" ht="15">
      <c r="A159" s="11" t="s">
        <v>92</v>
      </c>
      <c r="B159" s="12">
        <v>1.144</v>
      </c>
      <c r="C159" t="s">
        <v>246</v>
      </c>
    </row>
    <row r="160" spans="1:3" ht="25.5">
      <c r="A160" s="11" t="s">
        <v>238</v>
      </c>
      <c r="B160" s="12">
        <v>1.145</v>
      </c>
      <c r="C160" t="s">
        <v>246</v>
      </c>
    </row>
    <row r="161" spans="1:3" ht="15">
      <c r="A161" s="11" t="s">
        <v>76</v>
      </c>
      <c r="B161" s="12">
        <v>1.145</v>
      </c>
      <c r="C161" t="s">
        <v>246</v>
      </c>
    </row>
    <row r="162" spans="1:3" ht="15">
      <c r="A162" s="11" t="s">
        <v>179</v>
      </c>
      <c r="B162" s="12">
        <v>1.145</v>
      </c>
      <c r="C162" t="s">
        <v>246</v>
      </c>
    </row>
    <row r="163" spans="1:3" ht="38.25">
      <c r="A163" s="11" t="s">
        <v>198</v>
      </c>
      <c r="B163" s="12">
        <v>1.147</v>
      </c>
      <c r="C163" t="s">
        <v>246</v>
      </c>
    </row>
    <row r="164" spans="1:3" ht="15">
      <c r="A164" s="11" t="s">
        <v>203</v>
      </c>
      <c r="B164" s="12">
        <v>1.15</v>
      </c>
      <c r="C164" t="s">
        <v>246</v>
      </c>
    </row>
    <row r="165" spans="1:3" ht="15">
      <c r="A165" s="11" t="s">
        <v>81</v>
      </c>
      <c r="B165" s="12">
        <v>1.153</v>
      </c>
      <c r="C165" t="s">
        <v>246</v>
      </c>
    </row>
    <row r="166" spans="1:3" ht="15">
      <c r="A166" s="11" t="s">
        <v>23</v>
      </c>
      <c r="B166" s="12">
        <v>1.155</v>
      </c>
      <c r="C166" t="s">
        <v>246</v>
      </c>
    </row>
    <row r="167" spans="1:3" ht="25.5">
      <c r="A167" s="11" t="s">
        <v>147</v>
      </c>
      <c r="B167" s="12">
        <v>1.162</v>
      </c>
      <c r="C167" t="s">
        <v>246</v>
      </c>
    </row>
    <row r="168" spans="1:3" ht="15">
      <c r="A168" s="11" t="s">
        <v>144</v>
      </c>
      <c r="B168" s="12">
        <v>1.168</v>
      </c>
      <c r="C168" t="s">
        <v>246</v>
      </c>
    </row>
    <row r="169" spans="1:3" ht="38.25">
      <c r="A169" s="11" t="s">
        <v>160</v>
      </c>
      <c r="B169" s="12">
        <v>1.172</v>
      </c>
      <c r="C169" t="s">
        <v>246</v>
      </c>
    </row>
    <row r="170" spans="1:3" ht="15">
      <c r="A170" s="11" t="s">
        <v>91</v>
      </c>
      <c r="B170" s="12">
        <v>1.173</v>
      </c>
      <c r="C170" t="s">
        <v>246</v>
      </c>
    </row>
    <row r="171" spans="1:3" ht="15">
      <c r="A171" s="11" t="s">
        <v>209</v>
      </c>
      <c r="B171" s="12">
        <v>1.175</v>
      </c>
      <c r="C171" t="s">
        <v>246</v>
      </c>
    </row>
    <row r="172" spans="1:3" ht="15">
      <c r="A172" s="11" t="s">
        <v>46</v>
      </c>
      <c r="B172" s="12">
        <v>1.178</v>
      </c>
      <c r="C172" t="s">
        <v>246</v>
      </c>
    </row>
    <row r="173" spans="1:3" ht="15">
      <c r="A173" s="11" t="s">
        <v>204</v>
      </c>
      <c r="B173" s="12">
        <v>1.178</v>
      </c>
      <c r="C173" t="s">
        <v>246</v>
      </c>
    </row>
    <row r="174" spans="1:3" ht="15">
      <c r="A174" s="11" t="s">
        <v>176</v>
      </c>
      <c r="B174" s="12">
        <v>1.181</v>
      </c>
      <c r="C174" t="s">
        <v>246</v>
      </c>
    </row>
    <row r="175" spans="1:3" ht="15">
      <c r="A175" s="11" t="s">
        <v>42</v>
      </c>
      <c r="B175" s="12">
        <v>1.182</v>
      </c>
      <c r="C175" t="s">
        <v>246</v>
      </c>
    </row>
    <row r="176" spans="1:3" ht="15">
      <c r="A176" s="11" t="s">
        <v>110</v>
      </c>
      <c r="B176" s="12">
        <v>1.185</v>
      </c>
      <c r="C176" t="s">
        <v>246</v>
      </c>
    </row>
    <row r="177" spans="1:3" ht="38.25">
      <c r="A177" s="11" t="s">
        <v>94</v>
      </c>
      <c r="B177" s="12">
        <v>1.187</v>
      </c>
      <c r="C177" t="s">
        <v>246</v>
      </c>
    </row>
    <row r="178" spans="1:3" ht="15">
      <c r="A178" s="11" t="s">
        <v>155</v>
      </c>
      <c r="B178" s="12">
        <v>1.188</v>
      </c>
      <c r="C178" t="s">
        <v>246</v>
      </c>
    </row>
    <row r="179" spans="1:3" ht="38.25">
      <c r="A179" s="11" t="s">
        <v>59</v>
      </c>
      <c r="B179" s="12">
        <v>1.197</v>
      </c>
      <c r="C179" t="s">
        <v>246</v>
      </c>
    </row>
    <row r="180" spans="1:3" ht="15">
      <c r="A180" s="11" t="s">
        <v>119</v>
      </c>
      <c r="B180" s="12">
        <v>1.198</v>
      </c>
      <c r="C180" t="s">
        <v>246</v>
      </c>
    </row>
    <row r="181" spans="1:3" ht="25.5">
      <c r="A181" s="11" t="s">
        <v>165</v>
      </c>
      <c r="B181" s="12">
        <v>1.198</v>
      </c>
      <c r="C181" t="s">
        <v>246</v>
      </c>
    </row>
    <row r="182" spans="1:3" ht="15">
      <c r="A182" s="11" t="s">
        <v>183</v>
      </c>
      <c r="B182" s="12">
        <v>1.206</v>
      </c>
      <c r="C182" t="s">
        <v>246</v>
      </c>
    </row>
    <row r="183" spans="1:3" ht="25.5">
      <c r="A183" s="11" t="s">
        <v>60</v>
      </c>
      <c r="B183" s="12">
        <v>1.212</v>
      </c>
      <c r="C183" t="s">
        <v>246</v>
      </c>
    </row>
    <row r="184" spans="1:3" ht="15">
      <c r="A184" s="11" t="s">
        <v>239</v>
      </c>
      <c r="B184" s="12">
        <v>1.212</v>
      </c>
      <c r="C184" t="s">
        <v>246</v>
      </c>
    </row>
    <row r="185" spans="1:3" ht="15">
      <c r="A185" s="11" t="s">
        <v>136</v>
      </c>
      <c r="B185" s="12">
        <v>1.215</v>
      </c>
      <c r="C185" t="s">
        <v>246</v>
      </c>
    </row>
    <row r="186" spans="1:3" ht="15">
      <c r="A186" s="11" t="s">
        <v>9</v>
      </c>
      <c r="B186" s="12">
        <v>1.217</v>
      </c>
      <c r="C186" t="s">
        <v>246</v>
      </c>
    </row>
    <row r="187" spans="1:3" ht="15">
      <c r="A187" s="16" t="s">
        <v>146</v>
      </c>
      <c r="B187" s="17">
        <v>1.221</v>
      </c>
      <c r="C187" t="s">
        <v>246</v>
      </c>
    </row>
    <row r="188" spans="1:3" ht="15">
      <c r="A188" s="16" t="s">
        <v>167</v>
      </c>
      <c r="B188" s="17">
        <v>1.223</v>
      </c>
      <c r="C188" t="s">
        <v>246</v>
      </c>
    </row>
    <row r="189" spans="1:3" ht="15">
      <c r="A189" s="16" t="s">
        <v>108</v>
      </c>
      <c r="B189" s="17">
        <v>1.225</v>
      </c>
      <c r="C189" t="s">
        <v>246</v>
      </c>
    </row>
    <row r="190" spans="1:3" ht="25.5">
      <c r="A190" s="16" t="s">
        <v>14</v>
      </c>
      <c r="B190" s="17">
        <v>1.228</v>
      </c>
      <c r="C190" t="s">
        <v>246</v>
      </c>
    </row>
    <row r="191" spans="1:3" ht="15">
      <c r="A191" s="16" t="s">
        <v>90</v>
      </c>
      <c r="B191" s="17">
        <v>1.228</v>
      </c>
      <c r="C191" t="s">
        <v>246</v>
      </c>
    </row>
    <row r="192" spans="1:3" ht="15">
      <c r="A192" s="16" t="s">
        <v>178</v>
      </c>
      <c r="B192" s="17">
        <v>1.228</v>
      </c>
      <c r="C192" t="s">
        <v>246</v>
      </c>
    </row>
    <row r="193" spans="1:3" ht="15">
      <c r="A193" s="16" t="s">
        <v>44</v>
      </c>
      <c r="B193" s="17">
        <v>1.233</v>
      </c>
      <c r="C193" t="s">
        <v>246</v>
      </c>
    </row>
    <row r="194" spans="1:3" ht="25.5">
      <c r="A194" s="16" t="s">
        <v>135</v>
      </c>
      <c r="B194" s="17">
        <v>1.234</v>
      </c>
      <c r="C194" t="s">
        <v>246</v>
      </c>
    </row>
    <row r="195" spans="1:3" ht="15">
      <c r="A195" s="16" t="s">
        <v>163</v>
      </c>
      <c r="B195" s="17">
        <v>1.236</v>
      </c>
      <c r="C195" t="s">
        <v>246</v>
      </c>
    </row>
    <row r="196" spans="1:3" ht="15">
      <c r="A196" s="16" t="s">
        <v>200</v>
      </c>
      <c r="B196" s="17">
        <v>1.24</v>
      </c>
      <c r="C196" t="s">
        <v>246</v>
      </c>
    </row>
    <row r="197" spans="1:3" ht="15">
      <c r="A197" s="16" t="s">
        <v>74</v>
      </c>
      <c r="B197" s="17">
        <v>1.243</v>
      </c>
      <c r="C197" t="s">
        <v>246</v>
      </c>
    </row>
    <row r="198" spans="1:3" ht="15">
      <c r="A198" s="16" t="s">
        <v>100</v>
      </c>
      <c r="B198" s="17">
        <v>1.247</v>
      </c>
      <c r="C198" t="s">
        <v>246</v>
      </c>
    </row>
    <row r="199" spans="1:3" ht="25.5">
      <c r="A199" s="16" t="s">
        <v>164</v>
      </c>
      <c r="B199" s="17">
        <v>1.252</v>
      </c>
      <c r="C199" t="s">
        <v>246</v>
      </c>
    </row>
    <row r="200" spans="1:3" ht="25.5">
      <c r="A200" s="16" t="s">
        <v>138</v>
      </c>
      <c r="B200" s="17">
        <v>1.253</v>
      </c>
      <c r="C200" t="s">
        <v>246</v>
      </c>
    </row>
    <row r="201" spans="1:3" ht="15">
      <c r="A201" s="16" t="s">
        <v>55</v>
      </c>
      <c r="B201" s="17">
        <v>1.254</v>
      </c>
      <c r="C201" t="s">
        <v>246</v>
      </c>
    </row>
    <row r="202" spans="1:3" ht="15">
      <c r="A202" s="16" t="s">
        <v>33</v>
      </c>
      <c r="B202" s="17">
        <v>1.255</v>
      </c>
      <c r="C202" t="s">
        <v>246</v>
      </c>
    </row>
    <row r="203" spans="1:3" ht="15">
      <c r="A203" s="16" t="s">
        <v>193</v>
      </c>
      <c r="B203" s="17">
        <v>1.255</v>
      </c>
      <c r="C203" t="s">
        <v>246</v>
      </c>
    </row>
    <row r="204" spans="1:3" ht="15">
      <c r="A204" s="16" t="s">
        <v>13</v>
      </c>
      <c r="B204" s="17">
        <v>1.258</v>
      </c>
      <c r="C204" t="s">
        <v>246</v>
      </c>
    </row>
    <row r="205" spans="1:3" ht="15">
      <c r="A205" s="16" t="s">
        <v>50</v>
      </c>
      <c r="B205" s="17">
        <v>1.259</v>
      </c>
      <c r="C205" t="s">
        <v>246</v>
      </c>
    </row>
    <row r="206" spans="1:3" ht="15">
      <c r="A206" s="16" t="s">
        <v>45</v>
      </c>
      <c r="B206" s="17">
        <v>1.264</v>
      </c>
      <c r="C206" t="s">
        <v>246</v>
      </c>
    </row>
    <row r="207" spans="1:3" ht="15">
      <c r="A207" s="16" t="s">
        <v>34</v>
      </c>
      <c r="B207" s="17">
        <v>1.267</v>
      </c>
      <c r="C207" t="s">
        <v>246</v>
      </c>
    </row>
    <row r="208" spans="1:3" ht="15">
      <c r="A208" s="16" t="s">
        <v>191</v>
      </c>
      <c r="B208" s="17">
        <v>1.267</v>
      </c>
      <c r="C208" t="s">
        <v>246</v>
      </c>
    </row>
    <row r="209" spans="1:3" ht="15">
      <c r="A209" s="16" t="s">
        <v>133</v>
      </c>
      <c r="B209" s="17">
        <v>1.269</v>
      </c>
      <c r="C209" t="s">
        <v>246</v>
      </c>
    </row>
    <row r="210" spans="1:3" ht="15">
      <c r="A210" s="16" t="s">
        <v>57</v>
      </c>
      <c r="B210" s="17">
        <v>1.27</v>
      </c>
      <c r="C210" t="s">
        <v>246</v>
      </c>
    </row>
    <row r="211" spans="1:3" ht="15">
      <c r="A211" s="16" t="s">
        <v>240</v>
      </c>
      <c r="B211" s="17">
        <v>1.27</v>
      </c>
      <c r="C211" t="s">
        <v>246</v>
      </c>
    </row>
    <row r="212" spans="1:3" ht="25.5">
      <c r="A212" s="16" t="s">
        <v>184</v>
      </c>
      <c r="B212" s="17">
        <v>1.274</v>
      </c>
      <c r="C212" t="s">
        <v>246</v>
      </c>
    </row>
    <row r="213" spans="1:3" ht="15">
      <c r="A213" s="16" t="s">
        <v>131</v>
      </c>
      <c r="B213" s="17">
        <v>1.278</v>
      </c>
      <c r="C213" t="s">
        <v>246</v>
      </c>
    </row>
    <row r="214" spans="1:3" ht="15">
      <c r="A214" s="16" t="s">
        <v>241</v>
      </c>
      <c r="B214" s="17">
        <v>1.283</v>
      </c>
      <c r="C214" t="s">
        <v>246</v>
      </c>
    </row>
    <row r="215" spans="1:3" ht="15">
      <c r="A215" s="16" t="s">
        <v>32</v>
      </c>
      <c r="B215" s="17">
        <v>1.286</v>
      </c>
      <c r="C215" t="s">
        <v>246</v>
      </c>
    </row>
    <row r="216" spans="1:3" ht="15">
      <c r="A216" s="16" t="s">
        <v>43</v>
      </c>
      <c r="B216" s="17">
        <v>1.287</v>
      </c>
      <c r="C216" t="s">
        <v>246</v>
      </c>
    </row>
    <row r="217" spans="1:3" ht="15">
      <c r="A217" s="18" t="s">
        <v>12</v>
      </c>
      <c r="B217" s="19">
        <v>1.289</v>
      </c>
      <c r="C217" t="s">
        <v>247</v>
      </c>
    </row>
    <row r="218" spans="1:3" ht="15">
      <c r="A218" s="16" t="s">
        <v>199</v>
      </c>
      <c r="B218" s="17">
        <v>1.289</v>
      </c>
      <c r="C218" t="s">
        <v>246</v>
      </c>
    </row>
    <row r="219" spans="1:3" ht="15">
      <c r="A219" s="16" t="s">
        <v>134</v>
      </c>
      <c r="B219" s="17">
        <v>1.293</v>
      </c>
      <c r="C219" t="s">
        <v>246</v>
      </c>
    </row>
    <row r="220" spans="1:3" ht="15">
      <c r="A220" s="16" t="s">
        <v>172</v>
      </c>
      <c r="B220" s="17">
        <v>1.293</v>
      </c>
      <c r="C220" t="s">
        <v>246</v>
      </c>
    </row>
    <row r="221" spans="1:3" ht="15">
      <c r="A221" s="16" t="s">
        <v>195</v>
      </c>
      <c r="B221" s="17">
        <v>1.293</v>
      </c>
      <c r="C221" t="s">
        <v>246</v>
      </c>
    </row>
    <row r="222" spans="1:3" ht="15">
      <c r="A222" s="16" t="s">
        <v>166</v>
      </c>
      <c r="B222" s="17">
        <v>1.297</v>
      </c>
      <c r="C222" t="s">
        <v>246</v>
      </c>
    </row>
    <row r="223" spans="1:3" ht="15">
      <c r="A223" s="16" t="s">
        <v>58</v>
      </c>
      <c r="B223" s="17">
        <v>1.305</v>
      </c>
      <c r="C223" t="s">
        <v>246</v>
      </c>
    </row>
    <row r="224" spans="1:3" ht="15">
      <c r="A224" s="16" t="s">
        <v>192</v>
      </c>
      <c r="B224" s="17">
        <v>1.305</v>
      </c>
      <c r="C224" t="s">
        <v>246</v>
      </c>
    </row>
    <row r="225" spans="1:3" ht="15">
      <c r="A225" s="16" t="s">
        <v>196</v>
      </c>
      <c r="B225" s="17">
        <v>1.305</v>
      </c>
      <c r="C225" t="s">
        <v>246</v>
      </c>
    </row>
    <row r="226" spans="1:3" ht="25.5">
      <c r="A226" s="16" t="s">
        <v>194</v>
      </c>
      <c r="B226" s="17">
        <v>1.31</v>
      </c>
      <c r="C226" t="s">
        <v>246</v>
      </c>
    </row>
    <row r="227" spans="1:3" ht="25.5">
      <c r="A227" s="16" t="s">
        <v>56</v>
      </c>
      <c r="B227" s="17">
        <v>1.321</v>
      </c>
      <c r="C227" t="s">
        <v>246</v>
      </c>
    </row>
    <row r="228" spans="1:4" ht="15">
      <c r="A228" s="16" t="s">
        <v>242</v>
      </c>
      <c r="B228" s="17">
        <v>1.322</v>
      </c>
      <c r="C228" t="s">
        <v>246</v>
      </c>
      <c r="D228" s="15"/>
    </row>
    <row r="229" spans="1:3" ht="15">
      <c r="A229" s="16" t="s">
        <v>132</v>
      </c>
      <c r="B229" s="17">
        <v>1.323</v>
      </c>
      <c r="C229" t="s">
        <v>246</v>
      </c>
    </row>
    <row r="230" spans="1:3" ht="15">
      <c r="A230" s="16" t="s">
        <v>243</v>
      </c>
      <c r="B230" s="17">
        <v>1.342</v>
      </c>
      <c r="C230" t="s">
        <v>246</v>
      </c>
    </row>
    <row r="231" spans="1:3" ht="15">
      <c r="A231" s="20" t="s">
        <v>244</v>
      </c>
      <c r="B231" s="20">
        <v>1.348</v>
      </c>
      <c r="C231" t="s">
        <v>247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802414814</dc:creator>
  <cp:keywords/>
  <dc:description/>
  <cp:lastModifiedBy>Robert Govier</cp:lastModifiedBy>
  <cp:lastPrinted>2019-05-19T16:34:00Z</cp:lastPrinted>
  <dcterms:created xsi:type="dcterms:W3CDTF">2013-09-18T11:42:52Z</dcterms:created>
  <dcterms:modified xsi:type="dcterms:W3CDTF">2019-05-20T14:46:08Z</dcterms:modified>
  <cp:category/>
  <cp:version/>
  <cp:contentType/>
  <cp:contentStatus/>
</cp:coreProperties>
</file>